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K:\DT\BBM\BYG\MAXR\Publications\3. Paper 3\Data\"/>
    </mc:Choice>
  </mc:AlternateContent>
  <xr:revisionPtr revIDLastSave="0" documentId="13_ncr:1_{9CE208C1-9985-4CC3-B191-571E999266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1" sheetId="1" r:id="rId1"/>
  </sheets>
  <definedNames>
    <definedName name="solver_adj" localSheetId="0" hidden="1">'Ark1'!$G$1,'Ark1'!$I$1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'Ark1'!$G$19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H22" i="1"/>
  <c r="F5" i="1" l="1"/>
  <c r="F6" i="1"/>
  <c r="F7" i="1"/>
  <c r="F8" i="1"/>
  <c r="F9" i="1"/>
  <c r="F10" i="1"/>
  <c r="F12" i="1"/>
  <c r="F13" i="1"/>
  <c r="F14" i="1"/>
  <c r="F15" i="1"/>
  <c r="F16" i="1"/>
  <c r="F17" i="1"/>
  <c r="F18" i="1"/>
  <c r="F4" i="1"/>
  <c r="G18" i="1" l="1"/>
  <c r="G15" i="1"/>
  <c r="G16" i="1"/>
  <c r="E13" i="1"/>
  <c r="G13" i="1" s="1"/>
  <c r="E14" i="1"/>
  <c r="E15" i="1"/>
  <c r="E16" i="1"/>
  <c r="E17" i="1"/>
  <c r="E18" i="1"/>
  <c r="E12" i="1"/>
  <c r="E5" i="1"/>
  <c r="E6" i="1"/>
  <c r="G6" i="1" s="1"/>
  <c r="E7" i="1"/>
  <c r="G7" i="1" s="1"/>
  <c r="E8" i="1"/>
  <c r="E9" i="1"/>
  <c r="E10" i="1"/>
  <c r="H10" i="1" s="1"/>
  <c r="E4" i="1"/>
  <c r="G4" i="1" s="1"/>
  <c r="H17" i="1" l="1"/>
  <c r="H9" i="1"/>
  <c r="H5" i="1"/>
  <c r="H16" i="1"/>
  <c r="G10" i="1"/>
  <c r="H13" i="1"/>
  <c r="H8" i="1"/>
  <c r="H12" i="1"/>
  <c r="H15" i="1"/>
  <c r="G17" i="1"/>
  <c r="G8" i="1"/>
  <c r="H6" i="1"/>
  <c r="H4" i="1"/>
  <c r="H7" i="1"/>
  <c r="H18" i="1"/>
  <c r="H14" i="1"/>
  <c r="G12" i="1"/>
  <c r="G14" i="1"/>
  <c r="G5" i="1"/>
  <c r="G9" i="1"/>
  <c r="G19" i="1" l="1"/>
  <c r="H19" i="1"/>
  <c r="I19" i="1" l="1"/>
</calcChain>
</file>

<file path=xl/sharedStrings.xml><?xml version="1.0" encoding="utf-8"?>
<sst xmlns="http://schemas.openxmlformats.org/spreadsheetml/2006/main" count="30" uniqueCount="22">
  <si>
    <t>Reference</t>
  </si>
  <si>
    <t>LL</t>
  </si>
  <si>
    <t>BA1</t>
  </si>
  <si>
    <t>BA2</t>
  </si>
  <si>
    <t>CC2</t>
  </si>
  <si>
    <t>SSA</t>
  </si>
  <si>
    <t>CB</t>
  </si>
  <si>
    <t>FA</t>
  </si>
  <si>
    <t>Material</t>
  </si>
  <si>
    <t>PC-LA</t>
  </si>
  <si>
    <t>PC-HA</t>
  </si>
  <si>
    <t>Bound water 
[g/100 g SCM]</t>
  </si>
  <si>
    <r>
      <t>D</t>
    </r>
    <r>
      <rPr>
        <vertAlign val="subscript"/>
        <sz val="11"/>
        <color theme="1"/>
        <rFont val="Calibri"/>
        <family val="2"/>
        <scheme val="minor"/>
      </rPr>
      <t>nssm</t>
    </r>
    <r>
      <rPr>
        <sz val="11"/>
        <color theme="1"/>
        <rFont val="Calibri"/>
        <family val="2"/>
        <scheme val="minor"/>
      </rPr>
      <t xml:space="preserve">
[x 10</t>
    </r>
    <r>
      <rPr>
        <vertAlign val="superscript"/>
        <sz val="11"/>
        <color theme="1"/>
        <rFont val="Calibri"/>
        <family val="2"/>
        <scheme val="minor"/>
      </rPr>
      <t>-12</t>
    </r>
    <r>
      <rPr>
        <sz val="11"/>
        <color theme="1"/>
        <rFont val="Calibri"/>
        <family val="2"/>
        <scheme val="minor"/>
      </rPr>
      <t xml:space="preserve">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/s]</t>
    </r>
  </si>
  <si>
    <t>Relative difference [%]</t>
  </si>
  <si>
    <t>a</t>
  </si>
  <si>
    <t>b</t>
  </si>
  <si>
    <t>BW</t>
  </si>
  <si>
    <r>
      <t>D</t>
    </r>
    <r>
      <rPr>
        <vertAlign val="subscript"/>
        <sz val="11"/>
        <color theme="1"/>
        <rFont val="Calibri"/>
        <family val="2"/>
        <scheme val="minor"/>
      </rPr>
      <t>nssm</t>
    </r>
  </si>
  <si>
    <t>Calc</t>
  </si>
  <si>
    <t>SSR</t>
  </si>
  <si>
    <t>TSS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</si>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</sst>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3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978125"/>
          <c:y val="8.6203819444444441E-2"/>
          <c:w val="0.82208680555555558"/>
          <c:h val="0.79142222222222225"/>
        </c:manualLayout>
      </c:layout>
      <c:scatterChart>
        <c:scatterStyle val="lineMarker"/>
        <c:varyColors val="0"/>
        <c:ser>
          <c:idx val="1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50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7C81-4472-BB53-E314740EEE2B}"/>
            </c:ext>
          </c:extLst>
        </c:ser>
        <c:ser>
          <c:idx val="2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'Ark1'!$C$4:$C$10</c:f>
              <c:numCache>
                <c:formatCode>General</c:formatCode>
                <c:ptCount val="7"/>
                <c:pt idx="0">
                  <c:v>2.08</c:v>
                </c:pt>
                <c:pt idx="1">
                  <c:v>3.24</c:v>
                </c:pt>
                <c:pt idx="2">
                  <c:v>2.63</c:v>
                </c:pt>
                <c:pt idx="3">
                  <c:v>8.2799999999999994</c:v>
                </c:pt>
                <c:pt idx="4">
                  <c:v>5.15</c:v>
                </c:pt>
                <c:pt idx="5">
                  <c:v>3.89</c:v>
                </c:pt>
                <c:pt idx="6">
                  <c:v>5.9</c:v>
                </c:pt>
              </c:numCache>
            </c:numRef>
          </c:xVal>
          <c:yVal>
            <c:numRef>
              <c:f>'Ark1'!$E$4:$E$10</c:f>
              <c:numCache>
                <c:formatCode>0.0</c:formatCode>
                <c:ptCount val="7"/>
                <c:pt idx="0">
                  <c:v>-143.23144104803495</c:v>
                </c:pt>
                <c:pt idx="1">
                  <c:v>-81.2227074235808</c:v>
                </c:pt>
                <c:pt idx="2">
                  <c:v>-124.0174672489083</c:v>
                </c:pt>
                <c:pt idx="3">
                  <c:v>53.711790393013104</c:v>
                </c:pt>
                <c:pt idx="4">
                  <c:v>-9.6069868995633314</c:v>
                </c:pt>
                <c:pt idx="5">
                  <c:v>-106.98689956331879</c:v>
                </c:pt>
                <c:pt idx="6">
                  <c:v>-29.694323144104811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A5A-4405-92AB-5AEC6AAF5942}"/>
            </c:ext>
          </c:extLst>
        </c:ser>
        <c:ser>
          <c:idx val="0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'Ark1'!$C$12:$C$18</c:f>
              <c:numCache>
                <c:formatCode>General</c:formatCode>
                <c:ptCount val="7"/>
                <c:pt idx="0">
                  <c:v>2.08</c:v>
                </c:pt>
                <c:pt idx="1">
                  <c:v>3.24</c:v>
                </c:pt>
                <c:pt idx="2">
                  <c:v>2.63</c:v>
                </c:pt>
                <c:pt idx="3">
                  <c:v>8.2799999999999994</c:v>
                </c:pt>
                <c:pt idx="4">
                  <c:v>5.15</c:v>
                </c:pt>
                <c:pt idx="5">
                  <c:v>3.89</c:v>
                </c:pt>
                <c:pt idx="6">
                  <c:v>5.9</c:v>
                </c:pt>
              </c:numCache>
            </c:numRef>
          </c:xVal>
          <c:yVal>
            <c:numRef>
              <c:f>'Ark1'!$E$12:$E$18</c:f>
              <c:numCache>
                <c:formatCode>0.0</c:formatCode>
                <c:ptCount val="7"/>
                <c:pt idx="0">
                  <c:v>-133.10344827586206</c:v>
                </c:pt>
                <c:pt idx="1">
                  <c:v>-137.24137931034483</c:v>
                </c:pt>
                <c:pt idx="2">
                  <c:v>-186.89655172413794</c:v>
                </c:pt>
                <c:pt idx="3">
                  <c:v>73.103448275862064</c:v>
                </c:pt>
                <c:pt idx="4">
                  <c:v>-0.68965517241379071</c:v>
                </c:pt>
                <c:pt idx="5">
                  <c:v>-64.827586206896541</c:v>
                </c:pt>
                <c:pt idx="6">
                  <c:v>10.344827586206897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81-4472-BB53-E314740EEE2B}"/>
            </c:ext>
          </c:extLst>
        </c:ser>
        <c:ser>
          <c:idx val="3"/>
          <c:order val="3"/>
          <c:tx>
            <c:v>Trend</c:v>
          </c:tx>
          <c:spPr>
            <a:ln w="63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'Ark1'!$G$22:$G$23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xVal>
          <c:yVal>
            <c:numRef>
              <c:f>'Ark1'!$H$22:$H$23</c:f>
              <c:numCache>
                <c:formatCode>General</c:formatCode>
                <c:ptCount val="2"/>
                <c:pt idx="0">
                  <c:v>-224.82289760502553</c:v>
                </c:pt>
                <c:pt idx="1">
                  <c:v>138.85397549005845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C81-4472-BB53-E314740EE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9928616"/>
        <c:axId val="809928944"/>
      </c:scatterChart>
      <c:valAx>
        <c:axId val="809928616"/>
        <c:scaling>
          <c:orientation val="minMax"/>
          <c:max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R</a:t>
                </a:r>
                <a:r>
                  <a:rPr lang="en-GB" baseline="30000"/>
                  <a:t>3</a:t>
                </a:r>
                <a:r>
                  <a:rPr lang="en-GB"/>
                  <a:t> bound water at 7 days [g/100 g dry paste]</a:t>
                </a:r>
              </a:p>
            </c:rich>
          </c:tx>
          <c:layout>
            <c:manualLayout>
              <c:xMode val="edge"/>
              <c:yMode val="edge"/>
              <c:x val="0.2417807938998407"/>
              <c:y val="0.941363888888888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09928944"/>
        <c:crossesAt val="-200"/>
        <c:crossBetween val="midCat"/>
      </c:valAx>
      <c:valAx>
        <c:axId val="809928944"/>
        <c:scaling>
          <c:orientation val="minMax"/>
          <c:min val="-200"/>
        </c:scaling>
        <c:delete val="0"/>
        <c:axPos val="l"/>
        <c:numFmt formatCode="#,##0" sourceLinked="0"/>
        <c:majorTickMark val="in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09928616"/>
        <c:crosses val="autoZero"/>
        <c:crossBetween val="midCat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413073</xdr:colOff>
      <xdr:row>0</xdr:row>
      <xdr:rowOff>408130</xdr:rowOff>
    </xdr:from>
    <xdr:to>
      <xdr:col>14</xdr:col>
      <xdr:colOff>249719</xdr:colOff>
      <xdr:row>15</xdr:row>
      <xdr:rowOff>173455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E1B2E856-6972-ED4E-97EC-160B7A6D2B0C}"/>
            </a:ext>
          </a:extLst>
        </xdr:cNvPr>
        <xdr:cNvGrpSpPr/>
      </xdr:nvGrpSpPr>
      <xdr:grpSpPr>
        <a:xfrm>
          <a:off x="7118673" y="408130"/>
          <a:ext cx="2884646" cy="2880000"/>
          <a:chOff x="7371767" y="718373"/>
          <a:chExt cx="2898253" cy="2643236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47DEEE4A-02EF-B0EB-525E-C5AC5158AD15}"/>
              </a:ext>
            </a:extLst>
          </xdr:cNvPr>
          <xdr:cNvGraphicFramePr/>
        </xdr:nvGraphicFramePr>
        <xdr:xfrm>
          <a:off x="7371767" y="718373"/>
          <a:ext cx="2898253" cy="264323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8" name="Group 7">
            <a:extLst>
              <a:ext uri="{FF2B5EF4-FFF2-40B4-BE49-F238E27FC236}">
                <a16:creationId xmlns:a16="http://schemas.microsoft.com/office/drawing/2014/main" id="{6EBDBC9E-427A-A589-FD5F-B1701F181DBB}"/>
              </a:ext>
            </a:extLst>
          </xdr:cNvPr>
          <xdr:cNvGrpSpPr/>
        </xdr:nvGrpSpPr>
        <xdr:grpSpPr>
          <a:xfrm>
            <a:off x="7795747" y="979672"/>
            <a:ext cx="565771" cy="381041"/>
            <a:chOff x="8930268" y="896744"/>
            <a:chExt cx="562208" cy="415172"/>
          </a:xfrm>
        </xdr:grpSpPr>
        <xdr:sp macro="" textlink="">
          <xdr:nvSpPr>
            <xdr:cNvPr id="4" name="Oval 3">
              <a:extLst>
                <a:ext uri="{FF2B5EF4-FFF2-40B4-BE49-F238E27FC236}">
                  <a16:creationId xmlns:a16="http://schemas.microsoft.com/office/drawing/2014/main" id="{66E3FEC0-339E-4AE2-6A52-02EECF7345EF}"/>
                </a:ext>
              </a:extLst>
            </xdr:cNvPr>
            <xdr:cNvSpPr/>
          </xdr:nvSpPr>
          <xdr:spPr>
            <a:xfrm>
              <a:off x="8972085" y="957145"/>
              <a:ext cx="64800" cy="64800"/>
            </a:xfrm>
            <a:prstGeom prst="ellipse">
              <a:avLst/>
            </a:prstGeom>
            <a:solidFill>
              <a:schemeClr val="bg1">
                <a:lumMod val="85000"/>
              </a:schemeClr>
            </a:solidFill>
            <a:ln w="635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5" name="Oval 4">
              <a:extLst>
                <a:ext uri="{FF2B5EF4-FFF2-40B4-BE49-F238E27FC236}">
                  <a16:creationId xmlns:a16="http://schemas.microsoft.com/office/drawing/2014/main" id="{63C4C492-BEE0-4D16-8DE2-E0ADFC418415}"/>
                </a:ext>
              </a:extLst>
            </xdr:cNvPr>
            <xdr:cNvSpPr/>
          </xdr:nvSpPr>
          <xdr:spPr>
            <a:xfrm>
              <a:off x="8972085" y="1140188"/>
              <a:ext cx="64800" cy="64800"/>
            </a:xfrm>
            <a:prstGeom prst="ellipse">
              <a:avLst/>
            </a:prstGeom>
            <a:solidFill>
              <a:schemeClr val="bg1">
                <a:lumMod val="50000"/>
              </a:schemeClr>
            </a:solidFill>
            <a:ln w="635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53A0C16C-7C21-EF6E-D3A2-01EC0B9C7F92}"/>
                </a:ext>
              </a:extLst>
            </xdr:cNvPr>
            <xdr:cNvSpPr txBox="1"/>
          </xdr:nvSpPr>
          <xdr:spPr>
            <a:xfrm>
              <a:off x="9065012" y="896744"/>
              <a:ext cx="427464" cy="41517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36000" tIns="36000" rIns="36000" bIns="36000" rtlCol="0" anchor="t"/>
            <a:lstStyle/>
            <a:p>
              <a:pPr>
                <a:lnSpc>
                  <a:spcPct val="100000"/>
                </a:lnSpc>
                <a:spcBef>
                  <a:spcPts val="0"/>
                </a:spcBef>
                <a:spcAft>
                  <a:spcPts val="400"/>
                </a:spcAft>
              </a:pPr>
              <a:r>
                <a:rPr lang="en-GB" sz="800">
                  <a:latin typeface="Arial" panose="020B0604020202020204" pitchFamily="34" charset="0"/>
                  <a:cs typeface="Arial" panose="020B0604020202020204" pitchFamily="34" charset="0"/>
                </a:rPr>
                <a:t>PC-LA</a:t>
              </a:r>
            </a:p>
            <a:p>
              <a:pPr>
                <a:lnSpc>
                  <a:spcPct val="100000"/>
                </a:lnSpc>
                <a:spcBef>
                  <a:spcPts val="0"/>
                </a:spcBef>
                <a:spcAft>
                  <a:spcPts val="400"/>
                </a:spcAft>
              </a:pPr>
              <a:r>
                <a:rPr lang="en-GB" sz="800">
                  <a:latin typeface="Arial" panose="020B0604020202020204" pitchFamily="34" charset="0"/>
                  <a:cs typeface="Arial" panose="020B0604020202020204" pitchFamily="34" charset="0"/>
                </a:rPr>
                <a:t>PC-HA</a:t>
              </a:r>
            </a:p>
          </xdr:txBody>
        </xdr:sp>
        <xdr:sp macro="" textlink="">
          <xdr:nvSpPr>
            <xdr:cNvPr id="7" name="Rectangle 6">
              <a:extLst>
                <a:ext uri="{FF2B5EF4-FFF2-40B4-BE49-F238E27FC236}">
                  <a16:creationId xmlns:a16="http://schemas.microsoft.com/office/drawing/2014/main" id="{1BB3A07C-49A1-DCA8-5EA1-A27BF969C3CD}"/>
                </a:ext>
              </a:extLst>
            </xdr:cNvPr>
            <xdr:cNvSpPr/>
          </xdr:nvSpPr>
          <xdr:spPr>
            <a:xfrm>
              <a:off x="8930268" y="906036"/>
              <a:ext cx="534330" cy="361404"/>
            </a:xfrm>
            <a:prstGeom prst="rect">
              <a:avLst/>
            </a:prstGeom>
            <a:noFill/>
            <a:ln w="635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2" name="TextBox 1">
            <a:extLst>
              <a:ext uri="{FF2B5EF4-FFF2-40B4-BE49-F238E27FC236}">
                <a16:creationId xmlns:a16="http://schemas.microsoft.com/office/drawing/2014/main" id="{D5401844-E32A-9A59-2A75-92A3F2F5DFD8}"/>
              </a:ext>
            </a:extLst>
          </xdr:cNvPr>
          <xdr:cNvSpPr txBox="1"/>
        </xdr:nvSpPr>
        <xdr:spPr>
          <a:xfrm>
            <a:off x="7646121" y="745132"/>
            <a:ext cx="1645879" cy="1833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800">
                <a:latin typeface="Arial" panose="020B0604020202020204" pitchFamily="34" charset="0"/>
                <a:cs typeface="Arial" panose="020B0604020202020204" pitchFamily="34" charset="0"/>
              </a:rPr>
              <a:t>Relative</a:t>
            </a:r>
            <a:r>
              <a:rPr lang="en-GB" sz="800" baseline="0">
                <a:latin typeface="Arial" panose="020B0604020202020204" pitchFamily="34" charset="0"/>
                <a:cs typeface="Arial" panose="020B0604020202020204" pitchFamily="34" charset="0"/>
              </a:rPr>
              <a:t> difference for D</a:t>
            </a:r>
            <a:r>
              <a:rPr lang="en-GB" sz="800" baseline="-25000">
                <a:latin typeface="Arial" panose="020B0604020202020204" pitchFamily="34" charset="0"/>
                <a:cs typeface="Arial" panose="020B0604020202020204" pitchFamily="34" charset="0"/>
              </a:rPr>
              <a:t>nssm</a:t>
            </a:r>
            <a:r>
              <a:rPr lang="en-GB" sz="800" baseline="0">
                <a:latin typeface="Arial" panose="020B0604020202020204" pitchFamily="34" charset="0"/>
                <a:cs typeface="Arial" panose="020B0604020202020204" pitchFamily="34" charset="0"/>
              </a:rPr>
              <a:t> [%]</a:t>
            </a:r>
            <a:endParaRPr lang="en-GB" sz="8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id="{868B856F-1B72-E8BB-6B56-C294B0678330}"/>
              </a:ext>
            </a:extLst>
          </xdr:cNvPr>
          <xdr:cNvSpPr txBox="1"/>
        </xdr:nvSpPr>
        <xdr:spPr>
          <a:xfrm>
            <a:off x="9311849" y="1155413"/>
            <a:ext cx="707274" cy="28986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bIns="36000" rtlCol="0" anchor="ctr"/>
          <a:lstStyle/>
          <a:p>
            <a:pPr algn="ctr"/>
            <a:r>
              <a:rPr lang="en-GB" sz="800">
                <a:latin typeface="Arial" panose="020B0604020202020204" pitchFamily="34" charset="0"/>
                <a:cs typeface="Arial" panose="020B0604020202020204" pitchFamily="34" charset="0"/>
              </a:rPr>
              <a:t>y = 36 x - 225</a:t>
            </a:r>
          </a:p>
          <a:p>
            <a:pPr algn="ctr"/>
            <a:r>
              <a:rPr lang="en-GB" sz="800">
                <a:latin typeface="Arial" panose="020B0604020202020204" pitchFamily="34" charset="0"/>
                <a:cs typeface="Arial" panose="020B0604020202020204" pitchFamily="34" charset="0"/>
              </a:rPr>
              <a:t>R</a:t>
            </a:r>
            <a:r>
              <a:rPr lang="en-GB" sz="800" baseline="30000"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r>
              <a:rPr lang="en-GB" sz="800" baseline="0">
                <a:latin typeface="Arial" panose="020B0604020202020204" pitchFamily="34" charset="0"/>
                <a:cs typeface="Arial" panose="020B0604020202020204" pitchFamily="34" charset="0"/>
              </a:rPr>
              <a:t> = 0.88</a:t>
            </a:r>
            <a:endParaRPr lang="en-GB" sz="8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zoomScaleNormal="100" workbookViewId="0">
      <selection activeCell="L22" sqref="L22"/>
    </sheetView>
  </sheetViews>
  <sheetFormatPr defaultRowHeight="15" x14ac:dyDescent="0.25"/>
  <cols>
    <col min="1" max="2" width="9.140625" style="1"/>
    <col min="3" max="3" width="14.140625" style="1" customWidth="1"/>
    <col min="4" max="4" width="15.28515625" style="1" customWidth="1"/>
    <col min="5" max="5" width="17.140625" style="1" customWidth="1"/>
    <col min="6" max="6" width="9.140625" style="1"/>
    <col min="7" max="7" width="9.28515625" style="1" bestFit="1" customWidth="1"/>
    <col min="8" max="8" width="8.140625" style="1" bestFit="1" customWidth="1"/>
    <col min="9" max="16384" width="9.140625" style="1"/>
  </cols>
  <sheetData>
    <row r="1" spans="1:9" ht="35.25" customHeight="1" x14ac:dyDescent="0.25">
      <c r="A1" s="10"/>
      <c r="B1" s="10" t="s">
        <v>8</v>
      </c>
      <c r="C1" s="7" t="s">
        <v>11</v>
      </c>
      <c r="D1" s="7" t="s">
        <v>12</v>
      </c>
      <c r="E1" s="7" t="s">
        <v>13</v>
      </c>
      <c r="F1" s="3" t="s">
        <v>14</v>
      </c>
      <c r="G1" s="12">
        <v>36.367687309508398</v>
      </c>
      <c r="H1" s="5" t="s">
        <v>15</v>
      </c>
      <c r="I1" s="13">
        <v>-224.82289760502553</v>
      </c>
    </row>
    <row r="2" spans="1:9" x14ac:dyDescent="0.25">
      <c r="A2" s="11"/>
      <c r="B2" s="11"/>
      <c r="C2" s="8"/>
      <c r="D2" s="8"/>
      <c r="E2" s="8"/>
      <c r="F2" s="3" t="s">
        <v>18</v>
      </c>
      <c r="G2" s="3" t="s">
        <v>19</v>
      </c>
      <c r="H2" s="5" t="s">
        <v>20</v>
      </c>
      <c r="I2" s="2" t="s">
        <v>21</v>
      </c>
    </row>
    <row r="3" spans="1:9" x14ac:dyDescent="0.25">
      <c r="A3" s="9" t="s">
        <v>9</v>
      </c>
      <c r="B3" s="2" t="s">
        <v>0</v>
      </c>
      <c r="C3" s="2"/>
      <c r="D3" s="4">
        <v>22.9</v>
      </c>
      <c r="E3" s="4"/>
      <c r="F3" s="6"/>
      <c r="G3" s="6"/>
      <c r="H3" s="2"/>
      <c r="I3" s="2"/>
    </row>
    <row r="4" spans="1:9" x14ac:dyDescent="0.25">
      <c r="A4" s="9"/>
      <c r="B4" s="2" t="s">
        <v>1</v>
      </c>
      <c r="C4" s="2">
        <v>2.08</v>
      </c>
      <c r="D4" s="4">
        <v>55.7</v>
      </c>
      <c r="E4" s="4">
        <f t="shared" ref="E4:E10" si="0">100*(D$3-D4)/D$3</f>
        <v>-143.23144104803495</v>
      </c>
      <c r="F4" s="4">
        <f>G$1*C4+I$1</f>
        <v>-149.17810800124806</v>
      </c>
      <c r="G4" s="4">
        <f>(E4-F4)^2</f>
        <v>35.3628478524369</v>
      </c>
      <c r="H4" s="4">
        <f>(E4-AVERAGE($E$4:$E$10,$E$12:$E$18))^2</f>
        <v>6455.9135332696696</v>
      </c>
      <c r="I4" s="2"/>
    </row>
    <row r="5" spans="1:9" x14ac:dyDescent="0.25">
      <c r="A5" s="9"/>
      <c r="B5" s="2" t="s">
        <v>2</v>
      </c>
      <c r="C5" s="2">
        <v>3.24</v>
      </c>
      <c r="D5" s="4">
        <v>41.5</v>
      </c>
      <c r="E5" s="4">
        <f t="shared" si="0"/>
        <v>-81.2227074235808</v>
      </c>
      <c r="F5" s="4">
        <f t="shared" ref="F5:F18" si="1">G$1*C5+I$1</f>
        <v>-106.99159072221832</v>
      </c>
      <c r="G5" s="4">
        <f t="shared" ref="G5:G18" si="2">(E5-F5)^2</f>
        <v>664.03534645879961</v>
      </c>
      <c r="H5" s="4">
        <f t="shared" ref="H5:H18" si="3">(E5-AVERAGE($E$4:$E$10,$E$12:$E$18))^2</f>
        <v>336.35435332143862</v>
      </c>
      <c r="I5" s="2"/>
    </row>
    <row r="6" spans="1:9" x14ac:dyDescent="0.25">
      <c r="A6" s="9"/>
      <c r="B6" s="2" t="s">
        <v>3</v>
      </c>
      <c r="C6" s="2">
        <v>2.63</v>
      </c>
      <c r="D6" s="4">
        <v>51.3</v>
      </c>
      <c r="E6" s="4">
        <f t="shared" si="0"/>
        <v>-124.0174672489083</v>
      </c>
      <c r="F6" s="4">
        <f t="shared" si="1"/>
        <v>-129.17587998101845</v>
      </c>
      <c r="G6" s="4">
        <f t="shared" si="2"/>
        <v>26.609221914796109</v>
      </c>
      <c r="H6" s="4">
        <f t="shared" si="3"/>
        <v>3737.4547032056107</v>
      </c>
      <c r="I6" s="2"/>
    </row>
    <row r="7" spans="1:9" x14ac:dyDescent="0.25">
      <c r="A7" s="9"/>
      <c r="B7" s="2" t="s">
        <v>4</v>
      </c>
      <c r="C7" s="2">
        <v>8.2799999999999994</v>
      </c>
      <c r="D7" s="4">
        <v>10.6</v>
      </c>
      <c r="E7" s="4">
        <f t="shared" si="0"/>
        <v>53.711790393013104</v>
      </c>
      <c r="F7" s="4">
        <f t="shared" si="1"/>
        <v>76.301553317703991</v>
      </c>
      <c r="G7" s="4">
        <f t="shared" si="2"/>
        <v>510.29738899373899</v>
      </c>
      <c r="H7" s="4">
        <f t="shared" si="3"/>
        <v>13594.284846731673</v>
      </c>
      <c r="I7" s="2"/>
    </row>
    <row r="8" spans="1:9" x14ac:dyDescent="0.25">
      <c r="A8" s="9"/>
      <c r="B8" s="2" t="s">
        <v>5</v>
      </c>
      <c r="C8" s="2">
        <v>5.15</v>
      </c>
      <c r="D8" s="4">
        <v>25.1</v>
      </c>
      <c r="E8" s="4">
        <f t="shared" si="0"/>
        <v>-9.6069868995633314</v>
      </c>
      <c r="F8" s="4">
        <f t="shared" si="1"/>
        <v>-37.52930796105727</v>
      </c>
      <c r="G8" s="4">
        <f t="shared" si="2"/>
        <v>779.65601346114806</v>
      </c>
      <c r="H8" s="4">
        <f t="shared" si="3"/>
        <v>2838.3060188243912</v>
      </c>
      <c r="I8" s="2"/>
    </row>
    <row r="9" spans="1:9" x14ac:dyDescent="0.25">
      <c r="A9" s="9"/>
      <c r="B9" s="2" t="s">
        <v>6</v>
      </c>
      <c r="C9" s="2">
        <v>3.89</v>
      </c>
      <c r="D9" s="4">
        <v>47.4</v>
      </c>
      <c r="E9" s="4">
        <f t="shared" si="0"/>
        <v>-106.98689956331879</v>
      </c>
      <c r="F9" s="4">
        <f t="shared" si="1"/>
        <v>-83.352593971037862</v>
      </c>
      <c r="G9" s="4">
        <f t="shared" si="2"/>
        <v>558.58040082932132</v>
      </c>
      <c r="H9" s="4">
        <f t="shared" si="3"/>
        <v>1945.1767662738132</v>
      </c>
      <c r="I9" s="2"/>
    </row>
    <row r="10" spans="1:9" x14ac:dyDescent="0.25">
      <c r="A10" s="9"/>
      <c r="B10" s="2" t="s">
        <v>7</v>
      </c>
      <c r="C10" s="2">
        <v>5.9</v>
      </c>
      <c r="D10" s="4">
        <v>29.7</v>
      </c>
      <c r="E10" s="4">
        <f t="shared" si="0"/>
        <v>-29.694323144104811</v>
      </c>
      <c r="F10" s="4">
        <f t="shared" si="1"/>
        <v>-10.253542478925965</v>
      </c>
      <c r="G10" s="4">
        <f t="shared" si="2"/>
        <v>377.94395287159165</v>
      </c>
      <c r="H10" s="4">
        <f t="shared" si="3"/>
        <v>1101.4711070967107</v>
      </c>
      <c r="I10" s="2"/>
    </row>
    <row r="11" spans="1:9" x14ac:dyDescent="0.25">
      <c r="A11" s="9" t="s">
        <v>10</v>
      </c>
      <c r="B11" s="2" t="s">
        <v>0</v>
      </c>
      <c r="C11" s="2"/>
      <c r="D11" s="4">
        <v>14.5</v>
      </c>
      <c r="E11" s="4"/>
      <c r="F11" s="4"/>
      <c r="G11" s="4"/>
      <c r="H11" s="4"/>
      <c r="I11" s="2"/>
    </row>
    <row r="12" spans="1:9" x14ac:dyDescent="0.25">
      <c r="A12" s="9"/>
      <c r="B12" s="2" t="s">
        <v>1</v>
      </c>
      <c r="C12" s="2">
        <v>2.08</v>
      </c>
      <c r="D12" s="4">
        <v>33.799999999999997</v>
      </c>
      <c r="E12" s="4">
        <f t="shared" ref="E12:E18" si="4">100*(D$11-D12)/D$11</f>
        <v>-133.10344827586206</v>
      </c>
      <c r="F12" s="4">
        <f t="shared" si="1"/>
        <v>-149.17810800124806</v>
      </c>
      <c r="G12" s="4">
        <f t="shared" si="2"/>
        <v>258.3946852869467</v>
      </c>
      <c r="H12" s="4">
        <f t="shared" si="3"/>
        <v>4930.9476725197919</v>
      </c>
      <c r="I12" s="2"/>
    </row>
    <row r="13" spans="1:9" x14ac:dyDescent="0.25">
      <c r="A13" s="9"/>
      <c r="B13" s="2" t="s">
        <v>2</v>
      </c>
      <c r="C13" s="2">
        <v>3.24</v>
      </c>
      <c r="D13" s="4">
        <v>34.4</v>
      </c>
      <c r="E13" s="4">
        <f t="shared" si="4"/>
        <v>-137.24137931034483</v>
      </c>
      <c r="F13" s="4">
        <f t="shared" si="1"/>
        <v>-106.99159072221832</v>
      </c>
      <c r="G13" s="4">
        <f t="shared" si="2"/>
        <v>915.04970962634866</v>
      </c>
      <c r="H13" s="4">
        <f t="shared" si="3"/>
        <v>5529.207030160007</v>
      </c>
      <c r="I13" s="2"/>
    </row>
    <row r="14" spans="1:9" x14ac:dyDescent="0.25">
      <c r="A14" s="9"/>
      <c r="B14" s="2" t="s">
        <v>3</v>
      </c>
      <c r="C14" s="2">
        <v>2.63</v>
      </c>
      <c r="D14" s="4">
        <v>41.6</v>
      </c>
      <c r="E14" s="4">
        <f t="shared" si="4"/>
        <v>-186.89655172413794</v>
      </c>
      <c r="F14" s="4">
        <f t="shared" si="1"/>
        <v>-129.17587998101845</v>
      </c>
      <c r="G14" s="4">
        <f t="shared" si="2"/>
        <v>3331.6759464769516</v>
      </c>
      <c r="H14" s="4">
        <f t="shared" si="3"/>
        <v>15379.425148239739</v>
      </c>
      <c r="I14" s="2"/>
    </row>
    <row r="15" spans="1:9" x14ac:dyDescent="0.25">
      <c r="A15" s="9"/>
      <c r="B15" s="2" t="s">
        <v>4</v>
      </c>
      <c r="C15" s="2">
        <v>8.2799999999999994</v>
      </c>
      <c r="D15" s="4">
        <v>3.9</v>
      </c>
      <c r="E15" s="4">
        <f t="shared" si="4"/>
        <v>73.103448275862064</v>
      </c>
      <c r="F15" s="4">
        <f t="shared" si="1"/>
        <v>76.301553317703991</v>
      </c>
      <c r="G15" s="4">
        <f t="shared" si="2"/>
        <v>10.227875858654755</v>
      </c>
      <c r="H15" s="4">
        <f t="shared" si="3"/>
        <v>18492.243785708273</v>
      </c>
      <c r="I15" s="2"/>
    </row>
    <row r="16" spans="1:9" x14ac:dyDescent="0.25">
      <c r="A16" s="9"/>
      <c r="B16" s="2" t="s">
        <v>5</v>
      </c>
      <c r="C16" s="2">
        <v>5.15</v>
      </c>
      <c r="D16" s="4">
        <v>14.6</v>
      </c>
      <c r="E16" s="4">
        <f t="shared" si="4"/>
        <v>-0.68965517241379071</v>
      </c>
      <c r="F16" s="4">
        <f t="shared" si="1"/>
        <v>-37.52930796105727</v>
      </c>
      <c r="G16" s="4">
        <f t="shared" si="2"/>
        <v>1357.160017587807</v>
      </c>
      <c r="H16" s="4">
        <f t="shared" si="3"/>
        <v>3867.9799759520461</v>
      </c>
      <c r="I16" s="2"/>
    </row>
    <row r="17" spans="1:9" x14ac:dyDescent="0.25">
      <c r="A17" s="9"/>
      <c r="B17" s="2" t="s">
        <v>6</v>
      </c>
      <c r="C17" s="2">
        <v>3.89</v>
      </c>
      <c r="D17" s="4">
        <v>23.9</v>
      </c>
      <c r="E17" s="4">
        <f t="shared" si="4"/>
        <v>-64.827586206896541</v>
      </c>
      <c r="F17" s="4">
        <f t="shared" si="1"/>
        <v>-83.352593971037862</v>
      </c>
      <c r="G17" s="4">
        <f t="shared" si="2"/>
        <v>343.17591266149623</v>
      </c>
      <c r="H17" s="4">
        <f t="shared" si="3"/>
        <v>3.7824212778798167</v>
      </c>
      <c r="I17" s="2"/>
    </row>
    <row r="18" spans="1:9" x14ac:dyDescent="0.25">
      <c r="A18" s="9"/>
      <c r="B18" s="2" t="s">
        <v>7</v>
      </c>
      <c r="C18" s="2">
        <v>5.9</v>
      </c>
      <c r="D18" s="4">
        <v>13</v>
      </c>
      <c r="E18" s="4">
        <f t="shared" si="4"/>
        <v>10.344827586206897</v>
      </c>
      <c r="F18" s="4">
        <f t="shared" si="1"/>
        <v>-10.253542478925965</v>
      </c>
      <c r="G18" s="4">
        <f t="shared" si="2"/>
        <v>424.29284934016158</v>
      </c>
      <c r="H18" s="4">
        <f t="shared" si="3"/>
        <v>5362.2768613252647</v>
      </c>
      <c r="I18" s="2"/>
    </row>
    <row r="19" spans="1:9" x14ac:dyDescent="0.25">
      <c r="G19" s="4">
        <f>SUM(G4:G18)</f>
        <v>9592.4621692201981</v>
      </c>
      <c r="H19" s="4">
        <f>SUM(H4:H18)</f>
        <v>83574.824223906297</v>
      </c>
      <c r="I19" s="13">
        <f>1-G19/H19</f>
        <v>0.88522306498041903</v>
      </c>
    </row>
    <row r="21" spans="1:9" ht="18" x14ac:dyDescent="0.25">
      <c r="G21" s="2" t="s">
        <v>16</v>
      </c>
      <c r="H21" s="2" t="s">
        <v>17</v>
      </c>
    </row>
    <row r="22" spans="1:9" x14ac:dyDescent="0.25">
      <c r="G22" s="2">
        <v>0</v>
      </c>
      <c r="H22" s="2">
        <f>G22*G$1+I$1</f>
        <v>-224.82289760502553</v>
      </c>
    </row>
    <row r="23" spans="1:9" x14ac:dyDescent="0.25">
      <c r="G23" s="2">
        <v>10</v>
      </c>
      <c r="H23" s="2">
        <f>G23*G$1+I$1</f>
        <v>138.85397549005845</v>
      </c>
    </row>
  </sheetData>
  <mergeCells count="7">
    <mergeCell ref="E1:E2"/>
    <mergeCell ref="A3:A10"/>
    <mergeCell ref="A11:A18"/>
    <mergeCell ref="B1:B2"/>
    <mergeCell ref="C1:C2"/>
    <mergeCell ref="D1:D2"/>
    <mergeCell ref="A1:A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 Ranger</dc:creator>
  <cp:lastModifiedBy>Maxime Ranger</cp:lastModifiedBy>
  <dcterms:created xsi:type="dcterms:W3CDTF">2015-06-05T18:19:34Z</dcterms:created>
  <dcterms:modified xsi:type="dcterms:W3CDTF">2023-06-23T09:05:04Z</dcterms:modified>
</cp:coreProperties>
</file>