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pivotTables/pivotTable2.xml" ContentType="application/vnd.openxmlformats-officedocument.spreadsheetml.pivotTable+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xl/comments1.xml" ContentType="application/vnd.openxmlformats-officedocument.spreadsheetml.comment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dtudk.sharepoint.com/sites/SustainablePSSGroup/Delte dokumenter/General/03. Supervision/04. PhD students/01. Current/Parolin (Giácomo)/02. Papers and conferences/05. DESIGN 2024 - trade-off challenges/"/>
    </mc:Choice>
  </mc:AlternateContent>
  <xr:revisionPtr revIDLastSave="51" documentId="8_{7752BC34-B911-4727-A0D5-C732409E7F22}" xr6:coauthVersionLast="47" xr6:coauthVersionMax="47" xr10:uidLastSave="{A03221F6-84C1-45BE-AF20-64A51271AFF0}"/>
  <bookViews>
    <workbookView xWindow="-108" yWindow="-108" windowWidth="23256" windowHeight="12456" xr2:uid="{F76F802D-1054-435C-87CA-C0FCD7FA7FAC}"/>
  </bookViews>
  <sheets>
    <sheet name="Search strategy" sheetId="5" r:id="rId1"/>
    <sheet name="PRISMA flowchart" sheetId="4" r:id="rId2"/>
    <sheet name="selection" sheetId="1" r:id="rId3"/>
    <sheet name="extraction" sheetId="2" r:id="rId4"/>
    <sheet name="clustering" sheetId="3" r:id="rId5"/>
  </sheets>
  <externalReferences>
    <externalReference r:id="rId6"/>
  </externalReferences>
  <definedNames>
    <definedName name="_xlnm._FilterDatabase" localSheetId="4" hidden="1">clustering!$D$2:$F$121</definedName>
    <definedName name="_xlnm._FilterDatabase" localSheetId="3" hidden="1">extraction!$A$10:$W$208</definedName>
    <definedName name="_xlnm._FilterDatabase" localSheetId="2" hidden="1">selection!$A$7:$H$462</definedName>
  </definedNames>
  <calcPr calcId="191029"/>
  <pivotCaches>
    <pivotCache cacheId="1" r:id="rId7"/>
    <pivotCache cacheId="26" r:id="rId8"/>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1" i="2" l="1"/>
  <c r="B198" i="2"/>
  <c r="B197" i="2"/>
  <c r="B193" i="2"/>
  <c r="B191" i="2"/>
  <c r="B188" i="2"/>
  <c r="B179" i="2"/>
  <c r="B178" i="2"/>
  <c r="B171" i="2"/>
  <c r="B170" i="2"/>
  <c r="B169" i="2"/>
  <c r="B164" i="2"/>
  <c r="B163" i="2"/>
  <c r="B160" i="2"/>
  <c r="B158" i="2"/>
  <c r="B152" i="2"/>
  <c r="B151" i="2"/>
  <c r="B148" i="2"/>
  <c r="B147" i="2"/>
  <c r="B139" i="2"/>
  <c r="B127" i="2"/>
  <c r="B123" i="2"/>
  <c r="B122" i="2"/>
  <c r="B121" i="2"/>
  <c r="B117" i="2"/>
  <c r="B115" i="2"/>
  <c r="B108" i="2"/>
  <c r="B98" i="2"/>
  <c r="B92" i="2"/>
  <c r="B89" i="2"/>
  <c r="B86" i="2"/>
  <c r="B85" i="2"/>
  <c r="B78" i="2"/>
  <c r="B67" i="2"/>
  <c r="B59" i="2"/>
  <c r="B56" i="2"/>
  <c r="B42" i="2"/>
  <c r="B36" i="2"/>
  <c r="B28" i="2"/>
  <c r="B23" i="2"/>
  <c r="B19" i="2"/>
  <c r="B11" i="2"/>
  <c r="B2" i="2"/>
  <c r="A6" i="2" s="1"/>
  <c r="A7" i="2" s="1"/>
  <c r="A2" i="2"/>
  <c r="G4" i="1"/>
  <c r="G3" i="1"/>
  <c r="G2" i="1"/>
  <c r="G5" i="1" s="1"/>
  <c r="A3"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tc={0E167C3E-D9A0-4D60-80EA-5A87AA9D283C}</author>
    <author>tc={EBE0B704-1DA1-4E34-BFE8-041230946417}</author>
    <author>tc={E7F72421-288B-4763-974B-889667379890}</author>
    <author>tc={C6DEDC7B-E94A-49FD-9B5D-87290206526C}</author>
    <author>tc={77179AEE-FCF7-4AA9-A567-FC2FA8C71C03}</author>
    <author>tc={160553D3-8483-41ED-9833-2E12CF9C3B07}</author>
    <author>tc={9594322C-5EB2-46EE-B9D2-5FCBC2AAB28C}</author>
    <author>tc={FAFECDB4-905F-4E86-A020-982776920448}</author>
    <author>tc={4A3F80CB-5CB6-4FFC-B025-0FC2E43570D7}</author>
    <author>tc={C04C4565-6AAF-417E-BB66-41843A295085}</author>
    <author>tc={878A3C3D-F9A8-447D-9293-E7EB825E3D74}</author>
    <author>tc={18C73798-6CD2-4ABF-B2EA-DE8F8973EA75}</author>
    <author>tc={A0264A4D-01F9-4B4B-BF76-24A916737E4E}</author>
    <author>tc={9AA42D37-3D93-4A53-BB29-42930B237FC7}</author>
    <author>tc={3EF222E5-0270-41F0-B067-329CDB6054EA}</author>
    <author>tc={0408B14A-D65B-404F-99E2-6DF513200DDD}</author>
    <author>tc={60694CAC-1671-4FC2-A36A-8A9A830FDC2D}</author>
    <author>tc={8E46B2D1-171B-4CD7-A0FC-35AA03F13F2B}</author>
    <author>tc={0D69C6F9-A6AB-4970-A280-D53E5071122B}</author>
    <author>tc={C75AAA61-2987-47D1-B2AE-3A1F573D27B9}</author>
    <author>tc={5D488F9D-896D-4086-BDCB-834E8C9427B0}</author>
    <author>tc={8F4E9032-6D4F-4B08-A679-36173AF18B6F}</author>
    <author>tc={B7F0F55F-012B-4F60-BD48-4BBC79F285C7}</author>
    <author>tc={967DDE4B-FB90-4BD3-B502-007B5E77BE25}</author>
    <author>tc={56D556B5-9C55-4025-9C7F-4AD9F719A887}</author>
    <author>tc={C9BEE5F5-6081-4AE2-AB18-EBDC9238CF5B}</author>
    <author>tc={CB25B1CF-655A-43DA-A9E1-250979C9B449}</author>
    <author>tc={61605F8F-F009-4CEA-8F18-8A13B09179A3}</author>
    <author>tc={3C45C496-C944-4043-9B76-403EA7B9706E}</author>
    <author>tc={9B46921D-F877-4DB3-A644-BB2E155F2886}</author>
    <author>tc={9AB079BF-A4F9-4E34-AB44-CA910A594E8B}</author>
    <author>tc={A9405C5C-B151-4711-860B-681A6E9A367A}</author>
    <author>tc={7E7C2DA6-D553-4843-9E33-E70024BDC01B}</author>
    <author>tc={597FEC28-669A-49C3-B1EF-653DA48E09E0}</author>
    <author>tc={2F9AC8F6-008D-4E0C-AC96-CA6B81E72917}</author>
    <author>tc={4A11A5CE-EE32-4EEA-A1A9-8FFF6DBDC14E}</author>
    <author>tc={676A53C0-0243-4341-ACA1-D31D61FEFCA1}</author>
    <author>tc={951E503D-5D8F-412B-8E20-A620C9861D05}</author>
    <author>tc={874A0730-4B4D-4C55-8739-115014C493F1}</author>
    <author>tc={77250646-EF0C-49DE-AF1D-A8B6202F00A1}</author>
    <author>tc={42670EB4-C928-46A0-83D5-DBE0B8FA9B52}</author>
    <author>tc={E8BD578F-88DF-4D62-A1A0-4DA90C34A311}</author>
    <author>tc={4E30A7D4-A40E-47D5-A46C-25F7CA3178AD}</author>
    <author>tc={CBC3AEB8-DD62-44B0-8FEA-0A1C15067BC2}</author>
    <author>tc={7D138604-FC02-4ABE-B962-B6E9DB60E394}</author>
    <author>tc={B6D56B25-78B4-4DF7-B4C2-7B3C47545E65}</author>
    <author>tc={42A07045-A020-4BA6-A4C4-1F690D0B8F2C}</author>
    <author>tc={D4373160-C1D1-4F55-8B56-C6014A4DB4AC}</author>
    <author>tc={F738725A-9CF0-4453-82C9-3A09E8814D75}</author>
    <author>tc={CFFD08BB-CC39-4BBC-AB7C-3E9B9F0143C0}</author>
  </authors>
  <commentList>
    <comment ref="D11" authorId="0" shapeId="0" xr:uid="{0E167C3E-D9A0-4D60-80EA-5A87AA9D283C}">
      <text>
        <t>[Threaded comment]
Your version of Excel allows you to read this threaded comment; however, any edits to it will get removed if the file is opened in a newer version of Excel. Learn more: https://go.microsoft.com/fwlink/?linkid=870924
Comment:
    "a number of related business processes, such as business modeling (BM), product development (PD) and product-service system design (PSS), supply chain and manufacturing (SC&amp;M)"</t>
      </text>
    </comment>
    <comment ref="N11" authorId="1" shapeId="0" xr:uid="{EBE0B704-1DA1-4E34-BFE8-041230946417}">
      <text>
        <t>[Threaded comment]
Your version of Excel allows you to read this threaded comment; however, any edits to it will get removed if the file is opened in a newer version of Excel. Learn more: https://go.microsoft.com/fwlink/?linkid=870924
Comment:
    Any, but focused on sustainability: "adding high relevancy environmental, economic, and social criteria along key business, technical, functional, legal, and customer requirements "</t>
      </text>
    </comment>
    <comment ref="D19" authorId="2" shapeId="0" xr:uid="{E7F72421-288B-4763-974B-889667379890}">
      <text>
        <t>[Threaded comment]
Your version of Excel allows you to read this threaded comment; however, any edits to it will get removed if the file is opened in a newer version of Excel. Learn more: https://go.microsoft.com/fwlink/?linkid=870924
Comment:
    Proceedings of the 2015 Industrial and Systems Engineering Research Conference</t>
      </text>
    </comment>
    <comment ref="N19" authorId="3" shapeId="0" xr:uid="{C6DEDC7B-E94A-49FD-9B5D-87290206526C}">
      <text>
        <t>[Threaded comment]
Your version of Excel allows you to read this threaded comment; however, any edits to it will get removed if the file is opened in a newer version of Excel. Learn more: https://go.microsoft.com/fwlink/?linkid=870924
Comment:
    The paper discusses decisions in general: "This paper discusses three methods of  decision making that are still widely used in many enterprises, and highlights some of the issues with their use."</t>
      </text>
    </comment>
    <comment ref="D23" authorId="4" shapeId="0" xr:uid="{77179AEE-FCF7-4AA9-A567-FC2FA8C71C03}">
      <text>
        <t>[Threaded comment]
Your version of Excel allows you to read this threaded comment; however, any edits to it will get removed if the file is opened in a newer version of Excel. Learn more: https://go.microsoft.com/fwlink/?linkid=870924
Comment:
    "This chapter aims to contribute to the discussion on how to consider the uncertainties inherent in LCSA in decision-making", "assessment of the sustainability performance of products, services, and processes"</t>
      </text>
    </comment>
    <comment ref="M23" authorId="5" shapeId="0" xr:uid="{160553D3-8483-41ED-9833-2E12CF9C3B07}">
      <text>
        <t>[Threaded comment]
Your version of Excel allows you to read this threaded comment; however, any edits to it will get removed if the file is opened in a newer version of Excel. Learn more: https://go.microsoft.com/fwlink/?linkid=870924
Comment:
    Uses a Triple-Bottom Line approach: "environment, economic, and social"</t>
      </text>
    </comment>
    <comment ref="D28" authorId="6" shapeId="0" xr:uid="{9594322C-5EB2-46EE-B9D2-5FCBC2AAB28C}">
      <text>
        <t>[Threaded comment]
Your version of Excel allows you to read this threaded comment; however, any edits to it will get removed if the file is opened in a newer version of Excel. Learn more: https://go.microsoft.com/fwlink/?linkid=870924
Comment:
    "lack of tools to incorporate green maintenance or maintainability considerations at the early design stages"</t>
      </text>
    </comment>
    <comment ref="M28" authorId="7" shapeId="0" xr:uid="{FAFECDB4-905F-4E86-A020-982776920448}">
      <text>
        <t>[Threaded comment]
Your version of Excel allows you to read this threaded comment; however, any edits to it will get removed if the file is opened in a newer version of Excel. Learn more: https://go.microsoft.com/fwlink/?linkid=870924
Comment:
    Maintainability</t>
      </text>
    </comment>
    <comment ref="D36" authorId="8" shapeId="0" xr:uid="{4A3F80CB-5CB6-4FFC-B025-0FC2E43570D7}">
      <text>
        <t>[Threaded comment]
Your version of Excel allows you to read this threaded comment; however, any edits to it will get removed if the file is opened in a newer version of Excel. Learn more: https://go.microsoft.com/fwlink/?linkid=870924
Comment:
    The design of a new safety system ERTMS for the Dutch railway sector is the context in which the study was performed.</t>
      </text>
    </comment>
    <comment ref="I36" authorId="9" shapeId="0" xr:uid="{C04C4565-6AAF-417E-BB66-41843A295085}">
      <text>
        <t>[Threaded comment]
Your version of Excel allows you to read this threaded comment; however, any edits to it will get removed if the file is opened in a newer version of Excel. Learn more: https://go.microsoft.com/fwlink/?linkid=870924
Comment:
    Trade-off relates to hard deadline of rail case and feasibility of the project. "There is uncertainty whether program goals regarding interoperability, capacity, speed, safety and reliability can be reached."</t>
      </text>
    </comment>
    <comment ref="M36" authorId="10" shapeId="0" xr:uid="{878A3C3D-F9A8-447D-9293-E7EB825E3D74}">
      <text>
        <t>[Threaded comment]
Your version of Excel allows you to read this threaded comment; however, any edits to it will get removed if the file is opened in a newer version of Excel. Learn more: https://go.microsoft.com/fwlink/?linkid=870924
Comment:
    Trade-off relates to hard deadline of rail case and feasibility of the project. "There is uncertainty whether program goals regarding interoperability, capacity, speed, safety and reliability can be reached."</t>
      </text>
    </comment>
    <comment ref="D42" authorId="11" shapeId="0" xr:uid="{18C73798-6CD2-4ABF-B2EA-DE8F8973EA75}">
      <text>
        <t>[Threaded comment]
Your version of Excel allows you to read this threaded comment; however, any edits to it will get removed if the file is opened in a newer version of Excel. Learn more: https://go.microsoft.com/fwlink/?linkid=870924
Comment:
    "An in-depth case study was undertaken towards the objectives identified above. It was a study of a volume car manufacturer (named here AutoVM for confidentiality reasons), the focus being on the "typical" design decisions made for mass-market car models and not on the exceptional decisions that can occur in specialist designs like luxury or sport cars."</t>
      </text>
    </comment>
    <comment ref="E42" authorId="12" shapeId="0" xr:uid="{A0264A4D-01F9-4B4B-BF76-24A916737E4E}">
      <text>
        <t>[Threaded comment]
Your version of Excel allows you to read this threaded comment; however, any edits to it will get removed if the file is opened in a newer version of Excel. Learn more: https://go.microsoft.com/fwlink/?linkid=870924
Comment:
    while reducing the variable cost of the product (i.e. the cost dependent on the number of
units produced) and improving performance are equally important in the early programme
stages, performance and quality are prioritised in the late programme stages, at the expense of
product cost and development cost.</t>
      </text>
    </comment>
    <comment ref="D56" authorId="13" shapeId="0" xr:uid="{9AA42D37-3D93-4A53-BB29-42930B237FC7}">
      <text>
        <t>[Threaded comment]
Your version of Excel allows you to read this threaded comment; however, any edits to it will get removed if the file is opened in a newer version of Excel. Learn more: https://go.microsoft.com/fwlink/?linkid=870924
Comment:
    Experiment with students from "Master Course of Systems Engineering at Blekinge Institute of Technology "</t>
      </text>
    </comment>
    <comment ref="E56" authorId="14" shapeId="0" xr:uid="{3EF222E5-0270-41F0-B067-329CDB6054EA}">
      <text>
        <t>[Threaded comment]
Your version of Excel allows you to read this threaded comment; however, any edits to it will get removed if the file is opened in a newer version of Excel. Learn more: https://go.microsoft.com/fwlink/?linkid=870924
Comment:
    See "Table 2: List of value drivers and ideal goals used during day 2"</t>
      </text>
    </comment>
    <comment ref="D59" authorId="15" shapeId="0" xr:uid="{0408B14A-D65B-404F-99E2-6DF513200DDD}">
      <text>
        <t>[Threaded comment]
Your version of Excel allows you to read this threaded comment; however, any edits to it will get removed if the file is opened in a newer version of Excel. Learn more: https://go.microsoft.com/fwlink/?linkid=870924
Comment:
    Multiple mentions of "product innovation process "</t>
      </text>
    </comment>
    <comment ref="D78" authorId="16" shapeId="0" xr:uid="{60694CAC-1671-4FC2-A36A-8A9A830FDC2D}">
      <text>
        <t>[Threaded comment]
Your version of Excel allows you to read this threaded comment; however, any edits to it will get removed if the file is opened in a newer version of Excel. Learn more: https://go.microsoft.com/fwlink/?linkid=870924
Comment:
    "As main result, the paper presents EVOKE (Early Value Oriented design exploration with KnowledgE maturity), a concept selection method which aims to support systems engineers "</t>
      </text>
    </comment>
    <comment ref="D85" authorId="17" shapeId="0" xr:uid="{8E46B2D1-171B-4CD7-A0FC-35AA03F13F2B}">
      <text>
        <t>[Threaded comment]
Your version of Excel allows you to read this threaded comment; however, any edits to it will get removed if the file is opened in a newer version of Excel. Learn more: https://go.microsoft.com/fwlink/?linkid=870924
Comment:
    Title</t>
      </text>
    </comment>
    <comment ref="D86" authorId="18" shapeId="0" xr:uid="{0D69C6F9-A6AB-4970-A280-D53E5071122B}">
      <text>
        <t>[Threaded comment]
Your version of Excel allows you to read this threaded comment; however, any edits to it will get removed if the file is opened in a newer version of Excel. Learn more: https://go.microsoft.com/fwlink/?linkid=870924
Comment:
    Title</t>
      </text>
    </comment>
    <comment ref="D89" authorId="19" shapeId="0" xr:uid="{C75AAA61-2987-47D1-B2AE-3A1F573D27B9}">
      <text>
        <t>[Threaded comment]
Your version of Excel allows you to read this threaded comment; however, any edits to it will get removed if the file is opened in a newer version of Excel. Learn more: https://go.microsoft.com/fwlink/?linkid=870924
Comment:
    Abstract "analyze the decision-making process at the front end. "</t>
      </text>
    </comment>
    <comment ref="D92" authorId="20" shapeId="0" xr:uid="{5D488F9D-896D-4086-BDCB-834E8C9427B0}">
      <text>
        <t>[Threaded comment]
Your version of Excel allows you to read this threaded comment; however, any edits to it will get removed if the file is opened in a newer version of Excel. Learn more: https://go.microsoft.com/fwlink/?linkid=870924
Comment:
    Title</t>
      </text>
    </comment>
    <comment ref="D98" authorId="21" shapeId="0" xr:uid="{8F4E9032-6D4F-4B08-A679-36173AF18B6F}">
      <text>
        <t xml:space="preserve">[Threaded comment]
Your version of Excel allows you to read this threaded comment; however, any edits to it will get removed if the file is opened in a newer version of Excel. Learn more: https://go.microsoft.com/fwlink/?linkid=870924
Comment:
    This challenge falls to engineering designers who work in an entangled world where systems have complex and irreducible coupling, system performance is impacted by human behaviour, and time and resource constraints prevent uncertainties from being resolved. </t>
      </text>
    </comment>
    <comment ref="D108" authorId="22" shapeId="0" xr:uid="{B7F0F55F-012B-4F60-BD48-4BBC79F285C7}">
      <text>
        <t xml:space="preserve">[Threaded comment]
Your version of Excel allows you to read this threaded comment; however, any edits to it will get removed if the file is opened in a newer version of Excel. Learn more: https://go.microsoft.com/fwlink/?linkid=870924
Comment:
    Accordingly, many approaches to sustainability oriented assessments — at the project as well as strategic level — have begun by addressing the social, economic and ecological considerations separately and have then struggled with how to integrate the separate findings </t>
      </text>
    </comment>
    <comment ref="D115" authorId="23" shapeId="0" xr:uid="{967DDE4B-FB90-4BD3-B502-007B5E77BE25}">
      <text>
        <t xml:space="preserve">[Threaded comment]
Your version of Excel allows you to read this threaded comment; however, any edits to it will get removed if the file is opened in a newer version of Excel. Learn more: https://go.microsoft.com/fwlink/?linkid=870924
Comment:
    Sustainable product development is a young and rapidly developing field </t>
      </text>
    </comment>
    <comment ref="D117" authorId="24" shapeId="0" xr:uid="{56D556B5-9C55-4025-9C7F-4AD9F719A887}">
      <text>
        <t>[Threaded comment]
Your version of Excel allows you to read this threaded comment; however, any edits to it will get removed if the file is opened in a newer version of Excel. Learn more: https://go.microsoft.com/fwlink/?linkid=870924
Comment:
    title</t>
      </text>
    </comment>
    <comment ref="D121" authorId="25" shapeId="0" xr:uid="{C9BEE5F5-6081-4AE2-AB18-EBDC9238CF5B}">
      <text>
        <t>[Threaded comment]
Your version of Excel allows you to read this threaded comment; however, any edits to it will get removed if the file is opened in a newer version of Excel. Learn more: https://go.microsoft.com/fwlink/?linkid=870924
Comment:
    title</t>
      </text>
    </comment>
    <comment ref="D122" authorId="26" shapeId="0" xr:uid="{CB25B1CF-655A-43DA-A9E1-250979C9B449}">
      <text>
        <t>[Threaded comment]
Your version of Excel allows you to read this threaded comment; however, any edits to it will get removed if the file is opened in a newer version of Excel. Learn more: https://go.microsoft.com/fwlink/?linkid=870924
Comment:
    "This paper presents a systems model for mapping and understanding the drivers and consequences for tolerance-related decisions, going beyond the typical approach that considers only manufacturing costs "</t>
      </text>
    </comment>
    <comment ref="D123" authorId="27" shapeId="0" xr:uid="{61605F8F-F009-4CEA-8F18-8A13B09179A3}">
      <text>
        <t>[Threaded comment]
Your version of Excel allows you to read this threaded comment; however, any edits to it will get removed if the file is opened in a newer version of Excel. Learn more: https://go.microsoft.com/fwlink/?linkid=870924
Comment:
    Abstract</t>
      </text>
    </comment>
    <comment ref="D127" authorId="28" shapeId="0" xr:uid="{3C45C496-C944-4043-9B76-403EA7B9706E}">
      <text>
        <t>[Threaded comment]
Your version of Excel allows you to read this threaded comment; however, any edits to it will get removed if the file is opened in a newer version of Excel. Learn more: https://go.microsoft.com/fwlink/?linkid=870924
Comment:
    Title and abstract</t>
      </text>
    </comment>
    <comment ref="C139" authorId="29" shapeId="0" xr:uid="{9B46921D-F877-4DB3-A644-BB2E155F2886}">
      <text>
        <t>[Threaded comment]
Your version of Excel allows you to read this threaded comment; however, any edits to it will get removed if the file is opened in a newer version of Excel. Learn more: https://go.microsoft.com/fwlink/?linkid=870924
Comment:
    Project</t>
      </text>
    </comment>
    <comment ref="D139" authorId="30" shapeId="0" xr:uid="{9AB079BF-A4F9-4E34-AB44-CA910A594E8B}">
      <text>
        <t>[Threaded comment]
Your version of Excel allows you to read this threaded comment; however, any edits to it will get removed if the file is opened in a newer version of Excel. Learn more: https://go.microsoft.com/fwlink/?linkid=870924
Comment:
    Intro</t>
      </text>
    </comment>
    <comment ref="D147" authorId="31" shapeId="0" xr:uid="{A9405C5C-B151-4711-860B-681A6E9A367A}">
      <text>
        <t>[Threaded comment]
Your version of Excel allows you to read this threaded comment; however, any edits to it will get removed if the file is opened in a newer version of Excel. Learn more: https://go.microsoft.com/fwlink/?linkid=870924
Comment:
    title</t>
      </text>
    </comment>
    <comment ref="D148" authorId="32" shapeId="0" xr:uid="{7E7C2DA6-D553-4843-9E33-E70024BDC01B}">
      <text>
        <t>[Threaded comment]
Your version of Excel allows you to read this threaded comment; however, any edits to it will get removed if the file is opened in a newer version of Excel. Learn more: https://go.microsoft.com/fwlink/?linkid=870924
Comment:
    Title</t>
      </text>
    </comment>
    <comment ref="D151" authorId="33" shapeId="0" xr:uid="{597FEC28-669A-49C3-B1EF-653DA48E09E0}">
      <text>
        <t>[Threaded comment]
Your version of Excel allows you to read this threaded comment; however, any edits to it will get removed if the file is opened in a newer version of Excel. Learn more: https://go.microsoft.com/fwlink/?linkid=870924
Comment:
    Title</t>
      </text>
    </comment>
    <comment ref="D152" authorId="34" shapeId="0" xr:uid="{2F9AC8F6-008D-4E0C-AC96-CA6B81E72917}">
      <text>
        <t>[Threaded comment]
Your version of Excel allows you to read this threaded comment; however, any edits to it will get removed if the file is opened in a newer version of Excel. Learn more: https://go.microsoft.com/fwlink/?linkid=870924
Comment:
    abstract</t>
      </text>
    </comment>
    <comment ref="D158" authorId="35" shapeId="0" xr:uid="{4A11A5CE-EE32-4EEA-A1A9-8FFF6DBDC14E}">
      <text>
        <t>[Threaded comment]
Your version of Excel allows you to read this threaded comment; however, any edits to it will get removed if the file is opened in a newer version of Excel. Learn more: https://go.microsoft.com/fwlink/?linkid=870924
Comment:
    title</t>
      </text>
    </comment>
    <comment ref="D160" authorId="36" shapeId="0" xr:uid="{676A53C0-0243-4341-ACA1-D31D61FEFCA1}">
      <text>
        <t>[Threaded comment]
Your version of Excel allows you to read this threaded comment; however, any edits to it will get removed if the file is opened in a newer version of Excel. Learn more: https://go.microsoft.com/fwlink/?linkid=870924
Comment:
    abstract</t>
      </text>
    </comment>
    <comment ref="D163" authorId="37" shapeId="0" xr:uid="{951E503D-5D8F-412B-8E20-A620C9861D05}">
      <text>
        <t>[Threaded comment]
Your version of Excel allows you to read this threaded comment; however, any edits to it will get removed if the file is opened in a newer version of Excel. Learn more: https://go.microsoft.com/fwlink/?linkid=870924
Comment:
    Intro</t>
      </text>
    </comment>
    <comment ref="D164" authorId="38" shapeId="0" xr:uid="{874A0730-4B4D-4C55-8739-115014C493F1}">
      <text>
        <t>[Threaded comment]
Your version of Excel allows you to read this threaded comment; however, any edits to it will get removed if the file is opened in a newer version of Excel. Learn more: https://go.microsoft.com/fwlink/?linkid=870924
Comment:
    Title</t>
      </text>
    </comment>
    <comment ref="D170" authorId="39" shapeId="0" xr:uid="{77250646-EF0C-49DE-AF1D-A8B6202F00A1}">
      <text>
        <t>[Threaded comment]
Your version of Excel allows you to read this threaded comment; however, any edits to it will get removed if the file is opened in a newer version of Excel. Learn more: https://go.microsoft.com/fwlink/?linkid=870924
Comment:
    First line</t>
      </text>
    </comment>
    <comment ref="D178" authorId="40" shapeId="0" xr:uid="{42670EB4-C928-46A0-83D5-DBE0B8FA9B52}">
      <text>
        <t>[Threaded comment]
Your version of Excel allows you to read this threaded comment; however, any edits to it will get removed if the file is opened in a newer version of Excel. Learn more: https://go.microsoft.com/fwlink/?linkid=870924
Comment:
    Abstract</t>
      </text>
    </comment>
    <comment ref="D179" authorId="41" shapeId="0" xr:uid="{E8BD578F-88DF-4D62-A1A0-4DA90C34A311}">
      <text>
        <t>[Threaded comment]
Your version of Excel allows you to read this threaded comment; however, any edits to it will get removed if the file is opened in a newer version of Excel. Learn more: https://go.microsoft.com/fwlink/?linkid=870924
Comment:
    Intro</t>
      </text>
    </comment>
    <comment ref="D188" authorId="42" shapeId="0" xr:uid="{4E30A7D4-A40E-47D5-A46C-25F7CA3178AD}">
      <text>
        <t>[Threaded comment]
Your version of Excel allows you to read this threaded comment; however, any edits to it will get removed if the file is opened in a newer version of Excel. Learn more: https://go.microsoft.com/fwlink/?linkid=870924
Comment:
    abstract</t>
      </text>
    </comment>
    <comment ref="M188" authorId="43" shapeId="0" xr:uid="{CBC3AEB8-DD62-44B0-8FEA-0A1C15067BC2}">
      <text>
        <t>[Threaded comment]
Your version of Excel allows you to read this threaded comment; however, any edits to it will get removed if the file is opened in a newer version of Excel. Learn more: https://go.microsoft.com/fwlink/?linkid=870924
Comment:
    social</t>
      </text>
    </comment>
    <comment ref="D191" authorId="44" shapeId="0" xr:uid="{7D138604-FC02-4ABE-B962-B6E9DB60E394}">
      <text>
        <t>[Threaded comment]
Your version of Excel allows you to read this threaded comment; however, any edits to it will get removed if the file is opened in a newer version of Excel. Learn more: https://go.microsoft.com/fwlink/?linkid=870924
Comment:
    abstract</t>
      </text>
    </comment>
    <comment ref="D193" authorId="45" shapeId="0" xr:uid="{B6D56B25-78B4-4DF7-B4C2-7B3C47545E65}">
      <text>
        <t>[Threaded comment]
Your version of Excel allows you to read this threaded comment; however, any edits to it will get removed if the file is opened in a newer version of Excel. Learn more: https://go.microsoft.com/fwlink/?linkid=870924
Comment:
    Title</t>
      </text>
    </comment>
    <comment ref="C197" authorId="46" shapeId="0" xr:uid="{42A07045-A020-4BA6-A4C4-1F690D0B8F2C}">
      <text>
        <t>[Threaded comment]
Your version of Excel allows you to read this threaded comment; however, any edits to it will get removed if the file is opened in a newer version of Excel. Learn more: https://go.microsoft.com/fwlink/?linkid=870924
Comment:
    "green initiatives"</t>
      </text>
    </comment>
    <comment ref="D197" authorId="47" shapeId="0" xr:uid="{D4373160-C1D1-4F55-8B56-C6014A4DB4AC}">
      <text>
        <t>[Threaded comment]
Your version of Excel allows you to read this threaded comment; however, any edits to it will get removed if the file is opened in a newer version of Excel. Learn more: https://go.microsoft.com/fwlink/?linkid=870924
Comment:
    Intro</t>
      </text>
    </comment>
    <comment ref="D198" authorId="48" shapeId="0" xr:uid="{F738725A-9CF0-4453-82C9-3A09E8814D75}">
      <text>
        <t>[Threaded comment]
Your version of Excel allows you to read this threaded comment; however, any edits to it will get removed if the file is opened in a newer version of Excel. Learn more: https://go.microsoft.com/fwlink/?linkid=870924
Comment:
    Abstract</t>
      </text>
    </comment>
    <comment ref="D201" authorId="49" shapeId="0" xr:uid="{CFFD08BB-CC39-4BBC-AB7C-3E9B9F0143C0}">
      <text>
        <t>[Threaded comment]
Your version of Excel allows you to read this threaded comment; however, any edits to it will get removed if the file is opened in a newer version of Excel. Learn more: https://go.microsoft.com/fwlink/?linkid=870924
Comment:
    title</t>
      </text>
    </comment>
  </commentList>
</comments>
</file>

<file path=xl/sharedStrings.xml><?xml version="1.0" encoding="utf-8"?>
<sst xmlns="http://schemas.openxmlformats.org/spreadsheetml/2006/main" count="2226" uniqueCount="1134">
  <si>
    <t>Included</t>
  </si>
  <si>
    <t>Maybe</t>
  </si>
  <si>
    <t>Excluded</t>
  </si>
  <si>
    <t xml:space="preserve">Yield </t>
  </si>
  <si>
    <t>A-ID</t>
  </si>
  <si>
    <t>Reference</t>
  </si>
  <si>
    <t>Title</t>
  </si>
  <si>
    <t>Authors</t>
  </si>
  <si>
    <t>Year</t>
  </si>
  <si>
    <t>Full text filter</t>
  </si>
  <si>
    <t>Explanation for filter</t>
  </si>
  <si>
    <t>Kravchenko2021</t>
  </si>
  <si>
    <t>A Trade-Off Navigation Framework as a Decision Support for Conflicting Sustainability Indicators within Circular Economy Implementation in the Manufacturing Industry</t>
  </si>
  <si>
    <t>Kravchenko, Pigosso, McAloone</t>
  </si>
  <si>
    <t>Abadi2020</t>
  </si>
  <si>
    <t>An Artificial Intelligent based System to Automate Decision Making in Assembly Solution Design</t>
  </si>
  <si>
    <t>Chaimae, Imad, Asmae</t>
  </si>
  <si>
    <t>Challenge is in intro - focus on method/tool development</t>
  </si>
  <si>
    <t>Abbas2015</t>
  </si>
  <si>
    <t>Perspectives on Some Widely Used Methods of Multi-Objective Decision Making in Systems Engineering</t>
  </si>
  <si>
    <t>Abbas</t>
  </si>
  <si>
    <t>Aghdaie2020</t>
  </si>
  <si>
    <t>Decision making on exigent issues in organisations: A case study on r&amp;d projects</t>
  </si>
  <si>
    <t>Aghdaie, Mohammad Hasan; Zolfani, Sarfaraz Hashemkhani; Cavallaro, Fausto; Varzandeh, Mohammad Hossein Morshed; Derakhti, Arman; Pamucar, Dragan</t>
  </si>
  <si>
    <t>Akhundzadeh2017</t>
  </si>
  <si>
    <t>Technology selection and evaluation in Iran's pulp and paper industry using 2-filterd fuzzy decision making method</t>
  </si>
  <si>
    <t>Maryam Akhundzadeh, Babak Shirazi</t>
  </si>
  <si>
    <t>Challenge is in intro - focus on application in specific case</t>
  </si>
  <si>
    <t>Altun2013</t>
  </si>
  <si>
    <t>Development of a framework for customer co-creation in NPD through multi-issue negotiation with issue trade-offs</t>
  </si>
  <si>
    <t>Koray Altun, Türkay Dereli, Adil Baykasoğlu</t>
  </si>
  <si>
    <t>Ameli2017</t>
  </si>
  <si>
    <t>A sustainable method for optimizing product design with trade-off between life cycle cost and environmental impact</t>
  </si>
  <si>
    <t xml:space="preserve">Mariam Ameli, Saeed Mansour &amp; Amir Ahmadi-Javid </t>
  </si>
  <si>
    <t>An2017</t>
  </si>
  <si>
    <t>Sustainability assessment of groundwater remediation technologies based on multi-criteria decision making method</t>
  </si>
  <si>
    <t>Da An, Beidou Xi, Jingzheng Ren, Yue Wang, Xiaoping Jia, Chang He, Zhiwei Li</t>
  </si>
  <si>
    <t>Angelo2020</t>
  </si>
  <si>
    <t>Life cycle sustainability assessment and decision-making under uncertainties</t>
  </si>
  <si>
    <t>Ana Carolina Maia Angelo, Lino Guimarães Marujo</t>
  </si>
  <si>
    <t>Arbabi2021</t>
  </si>
  <si>
    <t>A data-driven multi-criteria decision-making approach for assessing new product conceptual designs</t>
  </si>
  <si>
    <t>Hamidreza Arbabi, Behdin Vahedi-Nouri, Seyedhossein Iranmanesh, Reza Tavakkoli-Moghaddam</t>
  </si>
  <si>
    <t>Arendt2012</t>
  </si>
  <si>
    <t xml:space="preserve">Technology Evolution Modeling and Decision Making Under Uncertainty </t>
  </si>
  <si>
    <t>Jonathan L. Arendt, Daniel A. McAdams, Richard J. Malak</t>
  </si>
  <si>
    <t>Asmone2018</t>
  </si>
  <si>
    <t>Merging building maintainability and sustainability assessment: A multicriteria decision making approach</t>
  </si>
  <si>
    <t>A S Asmone and M Y L Chew</t>
  </si>
  <si>
    <t>Ayag2021</t>
  </si>
  <si>
    <t>A comparison study of fuzzy-based multiple-criteria decision-making methods to evaluating green concept alternatives in a new product development environment</t>
  </si>
  <si>
    <t>Zeki Ayağ</t>
  </si>
  <si>
    <t>Bacharoudis2018</t>
  </si>
  <si>
    <t>A Probabilistic Approach for Trade-off Analysis of Composite Wing Structures at the Conceptual Phase of Design</t>
  </si>
  <si>
    <t xml:space="preserve">Konstantinos Bacharoudis, Thomas Turner, Atanas Popov &amp; Svetan Ratchev </t>
  </si>
  <si>
    <t>Balali2014</t>
  </si>
  <si>
    <t>Selection of Appropriate Material, Construction Technique, and Structural System of Bridges by Use of Multicriteria Decision-Making Method</t>
  </si>
  <si>
    <t>Vahid Balali, Amir Mottaghi, Omidreza Shoghli and Mahmoud Golabchi</t>
  </si>
  <si>
    <t>Bali2022</t>
  </si>
  <si>
    <t>A strategic decision-making framework for sustainable reverse operations</t>
  </si>
  <si>
    <t>Shivani Bali, Angappa Gunasekaran, Sugandha Aggarwal, Balram Tyagi, Vikram Bali</t>
  </si>
  <si>
    <t>No challenges are presented</t>
  </si>
  <si>
    <t>Barker2008</t>
  </si>
  <si>
    <t>Reverse logistics network design: a conceptual framework for decision making</t>
  </si>
  <si>
    <t>Theresa J. Barker &amp; Zelda B. Zabinsky</t>
  </si>
  <si>
    <t>Bekius2022</t>
  </si>
  <si>
    <t>A Real Case Application of Game Theoretical Concepts in a Complex Decision-Making Process: Case Study ERTMS</t>
  </si>
  <si>
    <t xml:space="preserve">Femke Bekius, Sebastiaan Meijer &amp; Hugo Thomassen </t>
  </si>
  <si>
    <t>Belecheanu2005</t>
  </si>
  <si>
    <t>An investigation of design trade-offs in the automotive industry</t>
  </si>
  <si>
    <t>Roxana Belecheanu, Johann c.k.h. Riedet, Kulwant S. Pawar</t>
  </si>
  <si>
    <t>BenBassat2016</t>
  </si>
  <si>
    <t>Context aware computing leverages the Industrial Internet of Things (IIoT) to create a rich digital context and weave the digital thread for automated and optimized decision making in composites manufacturing</t>
  </si>
  <si>
    <t>Ben-Bassat, Avner</t>
  </si>
  <si>
    <t>Trade-offs are not addressed</t>
  </si>
  <si>
    <t>Bertoni2015</t>
  </si>
  <si>
    <t>Analysing the effects of value drivers and knowledge maturity in preliminary design decision-making</t>
  </si>
  <si>
    <t>Alessandro Bertoni, Marco Bertoni, Christian Johansson</t>
  </si>
  <si>
    <t>Bertoni2020</t>
  </si>
  <si>
    <t>A framework for data-driven design in a product innovation process: data analysis and visualisation for model-based decision making</t>
  </si>
  <si>
    <t>Alessandro Bertoni, Xin Yi, Claude Baron, Phillippe Esteban and Rob Vingerhoeds</t>
  </si>
  <si>
    <t>Bertoni2017</t>
  </si>
  <si>
    <t>Introducing Sustainability in Value Models to Support Design Decision Making: A Systematic Review</t>
  </si>
  <si>
    <t>Marco Bertoni</t>
  </si>
  <si>
    <t>Bertoni2018</t>
  </si>
  <si>
    <t>EVOKE: A Value-Driven Concept Selection Method for Early System Design</t>
  </si>
  <si>
    <t xml:space="preserve">Marco Bertoni, Alessandro Bertoni &amp; Ola Isaksson </t>
  </si>
  <si>
    <t>Bianchi2020</t>
  </si>
  <si>
    <t>A framework for enhanced decision-making in aircraft conceptual design optimisation under uncertainty</t>
  </si>
  <si>
    <t>D.H.B. Di Bianchi, N.R. Sêcco and F.J. Silvestre</t>
  </si>
  <si>
    <t>Bigolin2021</t>
  </si>
  <si>
    <t>Sustainable New Product Development: a decision-making tool for the construction industry</t>
  </si>
  <si>
    <t>Morgane Bigolin, Ângela De Moura Ferreira Danilevicz, Marc A. Weissc and Luiz Carlos Pinto Silva Filho</t>
  </si>
  <si>
    <t>Bracke2017</t>
  </si>
  <si>
    <t>Decision Making within the Conceptual Design Phase of Eco-Friendly Products</t>
  </si>
  <si>
    <t>Stefan Bracke, Shuho Yamada, Yuki Kinoshita, Masato Inoue, Tetsuo Yamada</t>
  </si>
  <si>
    <t>Budde2015</t>
  </si>
  <si>
    <t>A Method to Set up a Complexity Index to Improve Decision-making Performance</t>
  </si>
  <si>
    <t>Lukas Budde, Oliver Nagler, Thomas Friedli</t>
  </si>
  <si>
    <t>Burt2020</t>
  </si>
  <si>
    <t>Implementation of decision making approaches over a manufacturability assessment problem</t>
  </si>
  <si>
    <t>Burt, J. R.; Gedik, Ridvan</t>
  </si>
  <si>
    <t>Document not accessible</t>
  </si>
  <si>
    <t>Byggeth2006</t>
  </si>
  <si>
    <t>Handling trade-offs in Ecodesign tools for sustainable product development and procurement</t>
  </si>
  <si>
    <t>Sophie Byggeth, Elisabeth Hochschorner</t>
  </si>
  <si>
    <t>Carteni2020</t>
  </si>
  <si>
    <t>A Rational Decision-Making Process with Public Engagement for Designing Public Transport Services: A Real Case Application in Italy</t>
  </si>
  <si>
    <t>Armando Cartenì, Luca D’Acierno and Mariano Gallo</t>
  </si>
  <si>
    <t>Context is not manufacturing or built environment</t>
  </si>
  <si>
    <t>Chaganti2014</t>
  </si>
  <si>
    <t xml:space="preserve">X-Abilities and Attributes Based Decision Making in Evaluation and Selection of a Turbine Blade Material </t>
  </si>
  <si>
    <t>Phaneendra Kiran Chaganti, Shibu Clement</t>
  </si>
  <si>
    <t>Chen2009</t>
  </si>
  <si>
    <t>Decision making and strategic management for product family design at a mass customisation manufacturing system</t>
  </si>
  <si>
    <t>Chen HH</t>
  </si>
  <si>
    <t>Chen2000</t>
  </si>
  <si>
    <t>Treatment of uncertainties in optimization-based design decision making</t>
  </si>
  <si>
    <t>Chen, Li</t>
  </si>
  <si>
    <t>Chen2012</t>
  </si>
  <si>
    <t>The application of fuzzy FMEA in the development of new product decision-making - A case study of the Solar Module Industry</t>
  </si>
  <si>
    <t>Chen, Wen Chin; Chang, Hui Pin</t>
  </si>
  <si>
    <t>Cheung2018</t>
  </si>
  <si>
    <t>Risk-Based Decision-Making in Offshore Production Facilities Design Using Enhanced Application of QRA</t>
  </si>
  <si>
    <t>D Cheung, SR Nair, J Salter, C Robinson, Z Wattis</t>
  </si>
  <si>
    <t>Chiu2008</t>
  </si>
  <si>
    <t>Hyper-Radial Visualization (HRV) with Weighted preferences for multi-objective decision making</t>
  </si>
  <si>
    <t>PW Chiu, C Bloebaum</t>
  </si>
  <si>
    <t>Chunhua2020</t>
  </si>
  <si>
    <t>A group decision making method for sustainable design using intuitionistic fuzzy preference relations in the conceptual design stage</t>
  </si>
  <si>
    <t>Feng Chunhua, Huang Shi, Bai Guozhen</t>
  </si>
  <si>
    <t>Corrigan2008</t>
  </si>
  <si>
    <t>Back to the future: Digital decision making</t>
  </si>
  <si>
    <t>Corrigan, Ray</t>
  </si>
  <si>
    <t>Daim2013</t>
  </si>
  <si>
    <t>Site selection for a data centre–a multi-criteria decision-making model</t>
  </si>
  <si>
    <t>TU Daim, A Bhatla, M Mansour</t>
  </si>
  <si>
    <t>Daneshpour2017</t>
  </si>
  <si>
    <t>Decision Making Towards Integration of Sustainability Into Project Management : A Multilevel Theory Building Approach</t>
  </si>
  <si>
    <t>Daneshpour, Hosein  and Takala, Josu</t>
  </si>
  <si>
    <t>Oliveira2015</t>
  </si>
  <si>
    <t>Decision making at the front end of innovation: the hidden influence of knowledge and decision criteria</t>
  </si>
  <si>
    <t>Maicon Gouvêa Oliveira, Henrique Rozenfeld, Robert Phaal, David Probert</t>
  </si>
  <si>
    <t>Debo2005</t>
  </si>
  <si>
    <t>Market Segmentation and Product Technology Selection for Remanufacturable Products</t>
  </si>
  <si>
    <t>Laurens G. Debo, L. Beril Toktay and Luk N. Van Wassenhove</t>
  </si>
  <si>
    <t>Demirkan2015</t>
  </si>
  <si>
    <t>Frameworks for Decision‐Making in Design for the Aging</t>
  </si>
  <si>
    <t>Halime Demirkan</t>
  </si>
  <si>
    <t>Drain2018</t>
  </si>
  <si>
    <t>The Collaborative Design of a Low-Cost, Accessible Rice Seeder for Rural Cambodia: Trade-Offs and Challenges</t>
  </si>
  <si>
    <t>Andrew Drain; Melissa McCreery; Aruna Shekar; Nigel Grigg</t>
  </si>
  <si>
    <t>Dursun2020</t>
  </si>
  <si>
    <t>A COMBINED FUZZY MULTI-CRITERIA GROUP DECISION MAKING FRAMEWORK FOR MATERIAL SELECTION PROCEDURE: INTEGRATION OF FUZZY QFD WITH FUZZY TOPSIS</t>
  </si>
  <si>
    <t>M Dursun, O Arslan</t>
  </si>
  <si>
    <t>Dwarakanath1995</t>
  </si>
  <si>
    <t>Decision-making in Engineering Design: Observations from Design Experiments</t>
  </si>
  <si>
    <t>Dwarakanath, S., Wallace, K.M</t>
  </si>
  <si>
    <t>Epping2018</t>
  </si>
  <si>
    <t>A Sustainable Decision-Making Framework for Transitioning to Robotic Welding for Small and Medium Manufacturers</t>
  </si>
  <si>
    <t xml:space="preserve">Kyle Epping and Hao Zhang </t>
  </si>
  <si>
    <t>Erbe2011</t>
  </si>
  <si>
    <t>Actuation Principle Selection–An Example for Trade-Off Assessment by CPM-Approach</t>
  </si>
  <si>
    <t>T Erbe, C Weber, K Paetzold</t>
  </si>
  <si>
    <t>Eriksson2008</t>
  </si>
  <si>
    <t>Modelling decision-making in complex product development</t>
  </si>
  <si>
    <t>J Eriksson, S Johnsson, R Olsson</t>
  </si>
  <si>
    <t>Fan2017</t>
  </si>
  <si>
    <t>Innovation and New Products Research: A State-of-the-Art Review, Models for Managerial Decision Making, and Future Research Directions</t>
  </si>
  <si>
    <t>Tingting Fan, Peter N. Golder &amp; Donald R. Lehmann</t>
  </si>
  <si>
    <t>Favi2016</t>
  </si>
  <si>
    <t>Design for manufacturing and assembly vs. design to cost: toward a multi-objective approach for decision-making strategies during conceptual design of complex products</t>
  </si>
  <si>
    <t>C Favi, M Germani, M Mandolini</t>
  </si>
  <si>
    <t>Feather2003</t>
  </si>
  <si>
    <t xml:space="preserve">RISK-BASED ANALYSIS AND DECISION MAKING IN MULTI-DISCIPLINARY ENVIRONMENTS </t>
  </si>
  <si>
    <t xml:space="preserve">Martin S. Feather Steven L. Cornford Kelly Moran </t>
  </si>
  <si>
    <t>Ferguson2023</t>
  </si>
  <si>
    <t>SOLVING TOMORROW'S DESIGN CHALLENGES REQUIRES NEW TOOLS FOR LARGE WORLD DECISION-MAKING</t>
  </si>
  <si>
    <t>Scott Ferguson, Kye Drobac and Kenneth M. Bryden</t>
  </si>
  <si>
    <t>Feria2019</t>
  </si>
  <si>
    <t>Architectural design: Sustainability in the decision-making process</t>
  </si>
  <si>
    <t>M Feria, M Amado</t>
  </si>
  <si>
    <t>Fernandez2020</t>
  </si>
  <si>
    <t>Interactive model-based decision-making tools in early product platform design</t>
  </si>
  <si>
    <t>Iñigo Alonso Fernandez, Massimo Panarotto, Ola Isaksson</t>
  </si>
  <si>
    <t>Frost2022</t>
  </si>
  <si>
    <t>Holistic Quality Model and Assessment—Supporting Decision-Making towards Sustainable Construction Using the Design and Production of Graded Concrete Components as an Example</t>
  </si>
  <si>
    <t>Deniz Frost, Oliver Gericke, Roberta Di Bari, Laura Balangé, Li Zhang, Boris Blagojevic, David Nigl, Phillip Haag, Lucio Blandini, Hans Christian Jünger, Cordula Kropp, Philip Leistner, Oliver Sawodny, Volker Schwieger and Werner Sobek</t>
  </si>
  <si>
    <t>Fusaro2018</t>
  </si>
  <si>
    <t>High Level Requirements impact on Configuration Trade-Off analyses in a multidisciplinary integrated conceptual design methodology</t>
  </si>
  <si>
    <t>R Fusaro, N Viola</t>
  </si>
  <si>
    <t>Fusaro2017</t>
  </si>
  <si>
    <t>Conceptual design of a crewed reusable space transportation system aimed at parabolic flights: stakeholder analysis, mission concept selection, and spacecraft architecture definition</t>
  </si>
  <si>
    <t>R Fusaro, N Viola, F Fenoglio, F Santoro</t>
  </si>
  <si>
    <t>Gbededo2020</t>
  </si>
  <si>
    <t>Descriptive framework for simulation-aided sustainability decision-making: A Delphi study</t>
  </si>
  <si>
    <t>MA Gbededo, K Liyanage</t>
  </si>
  <si>
    <t>Gerassimidou2021</t>
  </si>
  <si>
    <t>Development of an integrated sustainability matrix to depict challenges and trade-offs of introducing bio-based plastics in the food packaging value chain</t>
  </si>
  <si>
    <t>Spyridoula Gerassimidou, Olwenn V. Martin, Stephen P. Chapman, John N. Hahladakis, Eleni Iacovidou</t>
  </si>
  <si>
    <t>Gibson2006</t>
  </si>
  <si>
    <t>Beyond the pillars: sustainability assessment as a framework for effective integration of social, economic and ecological considerations in significant decision-making</t>
  </si>
  <si>
    <t>RB Gibson</t>
  </si>
  <si>
    <t>Giuffre2021</t>
  </si>
  <si>
    <t>Life-cycle costing decision-making methodology and urban intersection design: modelling and analysis for a circular city</t>
  </si>
  <si>
    <t>O Giuffrè, A Granà, T Giuffrè, F Acuto, A Lo Pinto</t>
  </si>
  <si>
    <t>Gocer2021</t>
  </si>
  <si>
    <t>A novel interval value extension of picture fuzzy sets into group decision making: an approach to support supply chain sustainability in catastrophic disruptions</t>
  </si>
  <si>
    <t>F Göçer</t>
  </si>
  <si>
    <t>Gold1997</t>
  </si>
  <si>
    <t>Trade-offs in robust engineering design</t>
  </si>
  <si>
    <t>S Gold, S Krishnamurty</t>
  </si>
  <si>
    <t>Goncalves2007</t>
  </si>
  <si>
    <t>Axiomatic design as support for decision-making in a design for manufacturing context: A case study</t>
  </si>
  <si>
    <t>A.M. Gonçalves-Coelho, António J.F. Mourão</t>
  </si>
  <si>
    <t>Gong2019</t>
  </si>
  <si>
    <t>Nonempirical hybrid multi-attribute decision-making method for design for remanufacturing</t>
  </si>
  <si>
    <t>QS Gong, H Zhang, ZG Jiang, H Wang, Y Wang, XL Hu</t>
  </si>
  <si>
    <t>Gould2017</t>
  </si>
  <si>
    <t>Using social sustainability principles to analyse activities of the extraction lifecycle phase: Learnings from designing support for concept selection</t>
  </si>
  <si>
    <t xml:space="preserve">R Gould, M Missimer, PL Mesquita </t>
  </si>
  <si>
    <t>Melgarejo2019</t>
  </si>
  <si>
    <t>Engineering Students' Beliefs about Decision Making in Capstone Design: A Revised Framework for Types of Informal Reasoning</t>
  </si>
  <si>
    <t>GG Melgarejo, G Thanh, E Dringenberg</t>
  </si>
  <si>
    <t>Gupta2021</t>
  </si>
  <si>
    <t>Material selection for rotational molding process utilizing distinguished multi criteria decision making techniques</t>
  </si>
  <si>
    <t>N Gupta, PL Ramkumar, K Abhishek</t>
  </si>
  <si>
    <t>Gupta2020</t>
  </si>
  <si>
    <t>Procuring Buyouts for Modular Product Integration using Multi-Criteria Decision Making</t>
  </si>
  <si>
    <t>S Gupta, GEO Kremer</t>
  </si>
  <si>
    <t>Gustavsson2008</t>
  </si>
  <si>
    <t>An industrial case study of design methodology and decision making for automotive electronics</t>
  </si>
  <si>
    <t>H Gustavsson, J Sterner</t>
  </si>
  <si>
    <t>Hamdi2006</t>
  </si>
  <si>
    <t>Exploration in the Preliminary Mechanical Design of Trade-Offs Between Automotive Architectural Constraints and Aggregate Noise Performances</t>
  </si>
  <si>
    <t>A Hamdi, B Yannou, E Landel</t>
  </si>
  <si>
    <t>Han2023</t>
  </si>
  <si>
    <t>An interactive multi-criteria decision-making method for building performance design</t>
  </si>
  <si>
    <t>Z Han, X Li, J Sun, M Wang, G Liu</t>
  </si>
  <si>
    <t>Hansen2012</t>
  </si>
  <si>
    <t>Connecting engineering operations to strategic management: a framework for decision making in engineering offshoring</t>
  </si>
  <si>
    <t>ZNL Hansen, S Ahmed-Kristensen</t>
  </si>
  <si>
    <t>Haque2000</t>
  </si>
  <si>
    <t>Towards the application of case based reasoning to decision-making in concurrent product development (concurrent engineering)</t>
  </si>
  <si>
    <t>BU Haque, RA Belecheanu, RJ Barson, KS Pawar</t>
  </si>
  <si>
    <t>Harivardhini2017</t>
  </si>
  <si>
    <t>An Integrated Framework for supporting decision making during early design stages on end-of-life disassembly</t>
  </si>
  <si>
    <t xml:space="preserve">S Harivardhini, KM Krishna, A Chakrabarti </t>
  </si>
  <si>
    <t>Hellenbrand2009</t>
  </si>
  <si>
    <t>Systematic identification of representative solutions to support the concept selection phase</t>
  </si>
  <si>
    <t>D Hellenbrand, A Kain, U Lindemann</t>
  </si>
  <si>
    <t>Hoffenson2015</t>
  </si>
  <si>
    <t>Systems thinking in tolerance and quality-related design decision-making</t>
  </si>
  <si>
    <t>S Hoffenson, R Söderberg</t>
  </si>
  <si>
    <t>Hou2016</t>
  </si>
  <si>
    <t>Decision-making analysis of scheme selection under different preferences</t>
  </si>
  <si>
    <t>Y Hou, J Qin, X Li, Y Liu</t>
  </si>
  <si>
    <t>Huang2011</t>
  </si>
  <si>
    <t>Multi-criteria decision making and uncertainty analysis for materials selection in environmentally conscious design</t>
  </si>
  <si>
    <t>H Huang, L Zhang, Z Liu, JW Sutherland</t>
  </si>
  <si>
    <t>Maghsoodi2019</t>
  </si>
  <si>
    <t>Hybrid hierarchical fuzzy group decision-making based on information axioms and BWM: Prototype design selection</t>
  </si>
  <si>
    <t>Abteen Ijadi Maghsoodi, Mojan Mosavat, Ashkan Hafezalkotob, Arian Hafezalkotob</t>
  </si>
  <si>
    <t>Jahan2013</t>
  </si>
  <si>
    <t>Weighting of dependent and target-based criteria for optimal decision-making in materials selection process: Biomedical applications</t>
  </si>
  <si>
    <t>A Jahan, KL Edwards</t>
  </si>
  <si>
    <t>Jain2015</t>
  </si>
  <si>
    <t>Buy/Make decision making framework for pump product development with multi criteria decision making</t>
  </si>
  <si>
    <t>M Jain, M Ramachandran</t>
  </si>
  <si>
    <t>Jiang2023</t>
  </si>
  <si>
    <t>Generative urban design: A systematic review on problem formulation, design generation, and decision-making</t>
  </si>
  <si>
    <t>Feifeng Jiang, Jun Ma, Christopher John Webster, Alain J.F. Chiaradia, Yulun Zhou, Zhan Zhao, Xiaohu Zhang</t>
  </si>
  <si>
    <t>Johal2008</t>
  </si>
  <si>
    <t>Better decision making for evaluating new medical device projects: a real options approach</t>
  </si>
  <si>
    <t>SS Johal, P Oliver, HC Williams</t>
  </si>
  <si>
    <t>Johansson2014</t>
  </si>
  <si>
    <t>Managing uncertainty and ambiguity in gates: Decision making in aerospace product development</t>
  </si>
  <si>
    <t>C Johansson</t>
  </si>
  <si>
    <t>Johansson2011</t>
  </si>
  <si>
    <t>Knowledge maturity as a means to support decision making during product-service systems development projects in the aerospace sector</t>
  </si>
  <si>
    <t>C Johansson, B Hicks, AC Larsson, M Bertoni</t>
  </si>
  <si>
    <t>Johansson2018</t>
  </si>
  <si>
    <t>Multi-objective optimization for safety and reliability trade-off: Optimization and results processing</t>
  </si>
  <si>
    <t>C Johansson, J Ölvander, M Derelöv</t>
  </si>
  <si>
    <t>Kainz1994</t>
  </si>
  <si>
    <t>Life Cycle Management A Solution for Decision Making in the Global Market</t>
  </si>
  <si>
    <t>RJ Kainz, MS Simpson, WC Moeser</t>
  </si>
  <si>
    <t>Kangru2018</t>
  </si>
  <si>
    <t>Intelligent decision making approach for performance evaluation of a robot-based manufacturing cell</t>
  </si>
  <si>
    <t>T Kangru, J Riives, T Otto, M Pohlak, K Mahmood</t>
  </si>
  <si>
    <t>Kaspar2018</t>
  </si>
  <si>
    <t>Concurrent and geometry-dependent selection of material and joining technology—An initial utility-based systematic decision-making tool</t>
  </si>
  <si>
    <t>J Kaspar, SA Choudry, D Landgrebe, M Vielhaber</t>
  </si>
  <si>
    <t>Keshavarz2020</t>
  </si>
  <si>
    <t>A hybrid data envelopment analysis and multi‐attribute decision making approach to sustainability assessment</t>
  </si>
  <si>
    <t>E Keshavarz, M Toloo</t>
  </si>
  <si>
    <t>Khalili2013</t>
  </si>
  <si>
    <t>A qualitative multi-criteria, multi stakeholder decision making tool for sustainable waste management</t>
  </si>
  <si>
    <t>NR Khalili, D Ehrlich, K Dia-Eddine</t>
  </si>
  <si>
    <t>Khodaygan2019</t>
  </si>
  <si>
    <t>An interactive method for computer-aided optimal process tolerance design based on automated decision making</t>
  </si>
  <si>
    <t>S Khodaygan</t>
  </si>
  <si>
    <t>Kihlander2011</t>
  </si>
  <si>
    <t>EXPLORING A DECISION MAKING FORUM IN EARLY PRODUCT DEVELOPMENT</t>
  </si>
  <si>
    <t>I Kihlander</t>
  </si>
  <si>
    <t>Kihlander2012</t>
  </si>
  <si>
    <t>Compatibility before completeness—Identifying intrinsic conflicts in concept decision making for technical systems</t>
  </si>
  <si>
    <t>I Kihlander, S Ritzén </t>
  </si>
  <si>
    <t>Kokoli2007</t>
  </si>
  <si>
    <t>Development of a highway sustainability index based on multi-attribute decision making</t>
  </si>
  <si>
    <t>E Kokoli, AP Chassiakos, DD Theodorakopoulos</t>
  </si>
  <si>
    <t>Kool2005</t>
  </si>
  <si>
    <t>Facilitating decision-making in pre-development</t>
  </si>
  <si>
    <t>GM Kool, NFM Roozenburg</t>
  </si>
  <si>
    <t>Kowalewski2013</t>
  </si>
  <si>
    <t>Extending the engineering trade-off analysis by integrating user preferences in conjoint analysis</t>
  </si>
  <si>
    <t>Sylvia Kowalewski, Katrin Arning, Andreas Minwegen, Martina Ziefle, Gerd Ascheid</t>
  </si>
  <si>
    <t>Krishnan2002</t>
  </si>
  <si>
    <t>Technology selection and commitment in new product development: The role of uncertainty and design flexibility</t>
  </si>
  <si>
    <t>V Krishnan, S Bhattacharya</t>
  </si>
  <si>
    <t>Krysiak2020</t>
  </si>
  <si>
    <t>Application of multi-criteria decision-making approach for sustainability assessmentof chosen photovoltaic modules</t>
  </si>
  <si>
    <t>M Krysiak, A Kluczek</t>
  </si>
  <si>
    <t>Lawani2023</t>
  </si>
  <si>
    <t>Naturalistic decision making and decision drivers in the front end of complex projects</t>
  </si>
  <si>
    <t>Ama Lawani, Rhona Flin, Racheal Folake Ojo-Adedokun, Peter Benton</t>
  </si>
  <si>
    <t>Dain2010</t>
  </si>
  <si>
    <t>Developing an approach for design-or-buy-design decision-making</t>
  </si>
  <si>
    <t>MA Le Dain, R Calvi, S Cheriti</t>
  </si>
  <si>
    <t>Lecomte2015</t>
  </si>
  <si>
    <t>Dealing with non-trade-offs for frugal design</t>
  </si>
  <si>
    <t>C Lecomte, E Blanco</t>
  </si>
  <si>
    <t>Li2023</t>
  </si>
  <si>
    <t>An integrated group decision-making method for brand packaging design effect evaluation based on the 2-tuple linguistic Pythagorean fuzzy sets</t>
  </si>
  <si>
    <t>R Li</t>
  </si>
  <si>
    <t>Lindley2018</t>
  </si>
  <si>
    <t>Decision Making in Product Design: Bridging the Gap between Inception and Reality</t>
  </si>
  <si>
    <t>Lindley, Julian; Adams, Richard; Wynn, Les</t>
  </si>
  <si>
    <t>Liu2019</t>
  </si>
  <si>
    <t>Towards sustainability‐oriented decision making: Model development and its validation via a comparative case study on building construction methods</t>
  </si>
  <si>
    <t>S Liu, S Qian</t>
  </si>
  <si>
    <t>Liu2020</t>
  </si>
  <si>
    <t>A decision-making methodology integrated in product design for additive manufacturing process selection</t>
  </si>
  <si>
    <t>W Liu, Z Zhu, S Ye</t>
  </si>
  <si>
    <t>Lo2023</t>
  </si>
  <si>
    <t>Exploring the Role of Multiple Criteria Decision-Making in Enterprise Digital Transformation.</t>
  </si>
  <si>
    <t>HW Lo, Z Siao</t>
  </si>
  <si>
    <t>Lu2008</t>
  </si>
  <si>
    <t>Concept selection for market potential using fuzzy selection approach</t>
  </si>
  <si>
    <t>WF Lu, J Sun, HT Loh, CW Chua</t>
  </si>
  <si>
    <t>Luglietti2016</t>
  </si>
  <si>
    <t>Life cycle assessment tool in product development: environmental requirements in decision making process</t>
  </si>
  <si>
    <t>R Luglietti, P Rosa, S Terzi, M Taisch</t>
  </si>
  <si>
    <t>MacKenzie2020</t>
  </si>
  <si>
    <t>Integrating narratives into decision making for complex systems engineering design issues</t>
  </si>
  <si>
    <t>CA MacKenzie, KA Bryden, AA Prisacari</t>
  </si>
  <si>
    <t>Maksimovic2012</t>
  </si>
  <si>
    <t>Knowledge visualization in product development using trade-off curves</t>
  </si>
  <si>
    <t>M. Maksimovic; A. Al-Ashaab; R. Sulowski; E. Shehab</t>
  </si>
  <si>
    <t>Mattson2002</t>
  </si>
  <si>
    <t>Concept selection in n-dimension using s-Pareto frontiers and visualization</t>
  </si>
  <si>
    <t xml:space="preserve">C Mattson, A Messac </t>
  </si>
  <si>
    <t>Mcnally2011</t>
  </si>
  <si>
    <t>From the special issue editors: An introduction to the special issue on decision making in new product development and innovation</t>
  </si>
  <si>
    <t>RC McNally, JB Schmidt</t>
  </si>
  <si>
    <t>McWhirter</t>
  </si>
  <si>
    <t>Bridging engineering and psychology: Using an envision gold certified project to teach decision making for sustainability</t>
  </si>
  <si>
    <t>N McWhirter, T Shealy</t>
  </si>
  <si>
    <t>Mejia2007</t>
  </si>
  <si>
    <t>Knowledge modelling for supporting decision making in optimal distributed design process</t>
  </si>
  <si>
    <t>R Mejia-Gutierrez, X Fischer, F Bennis</t>
  </si>
  <si>
    <t>Memari2023</t>
  </si>
  <si>
    <t>Sustainability assessment of renewable energy site location using a combinatorial decision-making model under uncertainty and data reliability</t>
  </si>
  <si>
    <t>P Memari, SS Mohammadi, F Jolai, SF Ghaderi</t>
  </si>
  <si>
    <t>Miller1995</t>
  </si>
  <si>
    <t>DFM/DFA decision making using game theory</t>
  </si>
  <si>
    <t>VM Miller</t>
  </si>
  <si>
    <t>Monplaisir2002</t>
  </si>
  <si>
    <t>Enhancing CSCW with advanced decision making tools for an agile manufacturing system design application</t>
  </si>
  <si>
    <t>L Monplaisir</t>
  </si>
  <si>
    <t>Morgan2001</t>
  </si>
  <si>
    <t>Marketing/manufacturing trade-offs in product line management</t>
  </si>
  <si>
    <t>LO Morgan, RL Daniels, P Kouvelis</t>
  </si>
  <si>
    <t>Morrison2013</t>
  </si>
  <si>
    <t>Conceptualising and managing trade-offs in sustainability assessment</t>
  </si>
  <si>
    <t>A Morrison-Saunders, J Pope</t>
  </si>
  <si>
    <t>Naderi2019</t>
  </si>
  <si>
    <t>Sustainability assessment methodology (SAM) to improve decision-making in manufacturing companies</t>
  </si>
  <si>
    <t>M Naderi, G Peláez, E Ares, A Fernández</t>
  </si>
  <si>
    <t>Noton1981</t>
  </si>
  <si>
    <t>A design/manufacturing interaction tool for material substitution trade-offs</t>
  </si>
  <si>
    <t>B NOTON</t>
  </si>
  <si>
    <t>Ogunseitan2003</t>
  </si>
  <si>
    <t>Biocomplex dimensions of industrial ecology: sectoral trade-offs on selecting alternatives to lead (Pb) in electronics.</t>
  </si>
  <si>
    <t>OA Ogunseitan, JM Schoenung, AA Shapiro, JDM Saphores, AK Bhuie, AW Stein</t>
  </si>
  <si>
    <t>Oizumi2019</t>
  </si>
  <si>
    <t>Formal Process to Support Resolution of Functional Trade-Offs in Complex Product Development</t>
  </si>
  <si>
    <t>K Oizumi, K Ishida, M Tai, K Aoyama</t>
  </si>
  <si>
    <t>Oliveira2012</t>
  </si>
  <si>
    <t>Proposal of a method to clarify and enhance decision-making at the front-end of innovation</t>
  </si>
  <si>
    <t>MG Oliveira, H Rozenfeld, R Phaal, D Probert</t>
  </si>
  <si>
    <t>Oral2012</t>
  </si>
  <si>
    <t>Action research contextualizes DEA in a multi-organizational decision-making process</t>
  </si>
  <si>
    <t>M Oral</t>
  </si>
  <si>
    <t>Ostergard2016</t>
  </si>
  <si>
    <t>Building simulations supporting decision making in early design–A review</t>
  </si>
  <si>
    <t>T Østergård, RL Jensen, SE Maagaard</t>
  </si>
  <si>
    <t>Ozdemir2015</t>
  </si>
  <si>
    <t>Reducing Uncertainty in Technology Selection for Long Life Cycle Engineering Designs</t>
  </si>
  <si>
    <t>HI Ozdemir, CA Pinto, R Unal, CB Keating, C Britcher</t>
  </si>
  <si>
    <t>Pandey2016</t>
  </si>
  <si>
    <t>Flaws Lurking in Engineering Design-Decision Making: The Attribute Set Dissociation Problem</t>
  </si>
  <si>
    <t>Vijitashwa Pandey</t>
  </si>
  <si>
    <t>Parihar2019</t>
  </si>
  <si>
    <t>Multi attribute utility theory (maut) driven new product development using multi criteria decision making (MCDM)</t>
  </si>
  <si>
    <t>NS Parihar, P Bhargava</t>
  </si>
  <si>
    <t>Parmar2022</t>
  </si>
  <si>
    <t>Open Challenges and Research Roadmap: Visual Representations aiding Organizational Leadership in Decision Making for New Product Development at the Early Innovation Stage</t>
  </si>
  <si>
    <t>M Parmar, A Provodnikova</t>
  </si>
  <si>
    <t>Parolin2023</t>
  </si>
  <si>
    <t>THE EFFECTS OF SCENARIOS ON DECISION-MAKING QUALITY IN EARLY DESIGN – AN EMPIRICAL STUDY</t>
  </si>
  <si>
    <t>Giácomo Parolin, Tim C. McAloone and Daniela C. A. Pigosso</t>
  </si>
  <si>
    <t>Parvan2012</t>
  </si>
  <si>
    <t>Nature-inspired process model for concept selection and evaluation in engineering design</t>
  </si>
  <si>
    <t>MI Parvan, F Miedl, U Lindemann</t>
  </si>
  <si>
    <t>Peace2018</t>
  </si>
  <si>
    <t>Everyday Industry—Pragmatic approaches for integrating sustainability into industry decision making</t>
  </si>
  <si>
    <t>Amy Peace, Andrea Ramirez, Martijn L.M. Broeren, Nick Coleman, Isabelle Chaput, Tomas Rydberg, Guy-Noel Sauvion</t>
  </si>
  <si>
    <t>Persson2021</t>
  </si>
  <si>
    <t>Improving decision making in product modularization by game-based management training</t>
  </si>
  <si>
    <t>M Persson, J Hsuan, PK Hansen</t>
  </si>
  <si>
    <t>Polverini2009</t>
  </si>
  <si>
    <t>Supporting product innovation in uncertainty conditions: a U-sDSP based decision making approach</t>
  </si>
  <si>
    <t>D Polverini, S Graziosi, F Mandorli</t>
  </si>
  <si>
    <t>Posavac2010</t>
  </si>
  <si>
    <t>Focus induced tunnel vision in managerial judgment and decision making: The peril and the antidote</t>
  </si>
  <si>
    <t>SS Posavac, FR Kardes, JJ Brakus</t>
  </si>
  <si>
    <t>Qi2021</t>
  </si>
  <si>
    <t>A customer-involved design concept evaluation based on multi-criteria decision-making fusing with preference and design values</t>
  </si>
  <si>
    <t>J Qi, J Hu, Y Peng</t>
  </si>
  <si>
    <t>Qiu2008</t>
  </si>
  <si>
    <t>Integrated Fuzzy Analysis and Group Decision Making Method for Collaborative Product Development</t>
  </si>
  <si>
    <t>HB Qiu, CY Zhang, P Jiang, XY Shao</t>
  </si>
  <si>
    <t>Radonjic2015</t>
  </si>
  <si>
    <t>Reliability of carbon footprint as a decision-making tool for product development–a critical review</t>
  </si>
  <si>
    <t>G Radonjič</t>
  </si>
  <si>
    <t>Rafiq2005</t>
  </si>
  <si>
    <t>Importance of visualization in decision making process in engineering design</t>
  </si>
  <si>
    <t>Y Rafiq, I Packham, M Beck</t>
  </si>
  <si>
    <t>Rahatulain2019</t>
  </si>
  <si>
    <t>The impact of non-holistic decision making on product development projects-A case study</t>
  </si>
  <si>
    <t>A Rahatulain, TN Qureshi</t>
  </si>
  <si>
    <t>Rangavajhala2007</t>
  </si>
  <si>
    <t>Decision Making in Product Family Optimization Under Uncertainty</t>
  </si>
  <si>
    <t>S Rangavajhala, R Khire, A Messac</t>
  </si>
  <si>
    <t>Rangavajhala2007b</t>
  </si>
  <si>
    <t>Decision making and constraint tradeoff visualization for design under uncertainty</t>
  </si>
  <si>
    <t>S Rangavajhala, A Messac</t>
  </si>
  <si>
    <t>Rehman2007</t>
  </si>
  <si>
    <t>Evaluation of a context knowledge based tool to support decision making in conceptual design</t>
  </si>
  <si>
    <t>R Fayyaz, Y Xiu-Tian</t>
  </si>
  <si>
    <t>Renzi2017</t>
  </si>
  <si>
    <t>Decision-making methods in engineering design: a designer-oriented approach</t>
  </si>
  <si>
    <t>C Renzi, F Leali</t>
  </si>
  <si>
    <t>Phipps2005</t>
  </si>
  <si>
    <t>Mission Trade-Offs for an 'Entry-Level' Mars Orbiter and Entry Probe</t>
  </si>
  <si>
    <t>Andy Phipps, Jim Clemmet, Mark Taylor, David Gibbon, Matt Beard, Alex da Silva Curiel, Phil Davies, Jan King, Jeff Ward, Martin Sweeting, Arthur Smith, Gavin Parnaby</t>
  </si>
  <si>
    <t>Richards1980</t>
  </si>
  <si>
    <t>Engineering Problems and the Trade Offs in the Design of High Technology Devices</t>
  </si>
  <si>
    <t>Richards P</t>
  </si>
  <si>
    <t>Rocha2007</t>
  </si>
  <si>
    <t>Product development process: using real options for assessments and to support the decision-making at decision gates</t>
  </si>
  <si>
    <t>HM Rocha, MC Delamaro</t>
  </si>
  <si>
    <t>Rockwell2009</t>
  </si>
  <si>
    <t>A Decision Support Ontology for collaborative decision making in engineering design</t>
  </si>
  <si>
    <t>J Rockwell, IR Grosse, S Krishnamurty, JC Wileden</t>
  </si>
  <si>
    <t>Salari2018</t>
  </si>
  <si>
    <t>A new model of sustainable product development process for making trade-offs</t>
  </si>
  <si>
    <t>M Salari, N Bhuiyan</t>
  </si>
  <si>
    <t>Sanayei2012</t>
  </si>
  <si>
    <t>Integrating product life cycle issues in technology selection</t>
  </si>
  <si>
    <t>A Sanayei, LF Monplaisir</t>
  </si>
  <si>
    <t>Schuh2020</t>
  </si>
  <si>
    <t>Identification of indicators for the assessment of technological risks within technology selection</t>
  </si>
  <si>
    <t>G Schuh, P Scholz, S Seichter</t>
  </si>
  <si>
    <t>Scurati2023</t>
  </si>
  <si>
    <t>Beyond the overview effect: a virtual reality experience for sustainability awareness in decision-making</t>
  </si>
  <si>
    <t>GW Scurati, N Dozio, F Ferrise, M Bertoni</t>
  </si>
  <si>
    <t>Seki2009</t>
  </si>
  <si>
    <t>Thermal/Acoustic trade‐off design for Consumer Electronics in a distributed design environment</t>
  </si>
  <si>
    <t>Kenichi Seki, Hidekazu Nishimura, Kosuke Ishii, Laurent Balmelli PhD</t>
  </si>
  <si>
    <t>Sen2000</t>
  </si>
  <si>
    <t>Engineering design and multiple criteria decision making</t>
  </si>
  <si>
    <t>Sen, Pratyush</t>
  </si>
  <si>
    <t>Serenella2015</t>
  </si>
  <si>
    <t>Life cycle assessment and sustainability supporting decision making by business and policy</t>
  </si>
  <si>
    <t>S Serenella, F Mathieux, R Pant</t>
  </si>
  <si>
    <t>Serugga2020</t>
  </si>
  <si>
    <t>A Model for Analysis of Emergent Needs during Front End Design Decision Making</t>
  </si>
  <si>
    <t>J Serugga, M Kagioglou, P Tzortzopulos</t>
  </si>
  <si>
    <t>Settembre2021</t>
  </si>
  <si>
    <t>Flexibility and resilience in corporate decision making: a new sustainability-based risk management system in uncertain times</t>
  </si>
  <si>
    <t>D Settembre-Blundo, R González-Sánchez, S Medina-Salgado, FE García-Muiña</t>
  </si>
  <si>
    <t>Shadram2018</t>
  </si>
  <si>
    <t>An integrated BIM-based framework for the optimization of the trade-off between embodied and operational energy</t>
  </si>
  <si>
    <t>F Shadram, J Mukkavaara</t>
  </si>
  <si>
    <t>Shehabuddeen2006</t>
  </si>
  <si>
    <t>From theory to practice: challenges in operationalising a technology selection framework</t>
  </si>
  <si>
    <t>N Shehabuddeen, D Probert, R Phaal</t>
  </si>
  <si>
    <t>Shiu2015</t>
  </si>
  <si>
    <t>DESIGN FOR SUSTAINABILITY–TRADE-OFF DILEMMAS FROM THE CONSUMER PERSPECTIVE</t>
  </si>
  <si>
    <t>E Shiu</t>
  </si>
  <si>
    <t>Singhaputtangkul2017</t>
  </si>
  <si>
    <t>A decision support tool to mitigate decision-making problems faced by a building design team</t>
  </si>
  <si>
    <t>N Singhaputtangkul</t>
  </si>
  <si>
    <t>Sinha2018</t>
  </si>
  <si>
    <t>Development of sustainable supplier selection index for new product development using multi criteria decision making</t>
  </si>
  <si>
    <t>AK Sinha, A Anand</t>
  </si>
  <si>
    <t>Stratton2014</t>
  </si>
  <si>
    <t>A multi-level approach to concept selection in sustainable design</t>
  </si>
  <si>
    <t>D Stratton, S Behdad, K Lewis, S Krishnamurty</t>
  </si>
  <si>
    <t>Tarne2019</t>
  </si>
  <si>
    <t>Introducing a product sustainability budget at an automotive company—one option to increase the use of LCSA results in decision-making processes</t>
  </si>
  <si>
    <t>P Tarne, A Lehmann, M Kantner, M Finkbeiner</t>
  </si>
  <si>
    <t>Thurston2003</t>
  </si>
  <si>
    <t>Constrained optimization for green engineering decision-making</t>
  </si>
  <si>
    <t>DL Thurston, S Srinivasan</t>
  </si>
  <si>
    <t>Tonn2003</t>
  </si>
  <si>
    <t>The future of futures decision making</t>
  </si>
  <si>
    <t>BE Tonn</t>
  </si>
  <si>
    <t>Toro2015</t>
  </si>
  <si>
    <t>Floater Concept Selection for Ultradeep Waters in Brazil</t>
  </si>
  <si>
    <t>LFB Toro, TC Saraiva, CG Meroño, PL Vizcayno, MM Munáiz, RDA Costa</t>
  </si>
  <si>
    <t>Vanriel2004</t>
  </si>
  <si>
    <t>High‐technology service innovation success: a decision‐making perspective</t>
  </si>
  <si>
    <t>ACR Van Riel, J Lemmink, H Ouwersloot</t>
  </si>
  <si>
    <t>Vargas2020</t>
  </si>
  <si>
    <t>Can you have your cake and eat it? Investigating trade-offs in the implementation of green initiatives</t>
  </si>
  <si>
    <t>KX Vargas-Berrones, R Sarmiento, G Whelan</t>
  </si>
  <si>
    <t>Reddy2018</t>
  </si>
  <si>
    <t>Application of Additive Manufacturing technology to an Aerospace component for better trade-off's</t>
  </si>
  <si>
    <t>KVP Reddy, IM Mirzana, AK Reddy</t>
  </si>
  <si>
    <t>Waas2014</t>
  </si>
  <si>
    <t>Sustainability assessment and indicators: Tools in a decision-making strategy for sustainable development</t>
  </si>
  <si>
    <t>T Waas, J Hugé, T Block, T Wright, F Benitez-Capistros, A Verbruggen</t>
  </si>
  <si>
    <t>Wan1999</t>
  </si>
  <si>
    <t>Comparison-based decision making in engineering design</t>
  </si>
  <si>
    <t>Jie Wan, Sundar Krishnamurty</t>
  </si>
  <si>
    <t>Wang2022</t>
  </si>
  <si>
    <t>Exploring decision-making methods for sustainable design in commercial buildings</t>
  </si>
  <si>
    <t>Aifeng Wang, Lin Xing, Khidhair Jasim Mohammed, Anas A. Salameh, Amin
Jan, H. Elhosiny Ali and Islam EzzEl-Arab</t>
  </si>
  <si>
    <t>Wang2013</t>
  </si>
  <si>
    <t>Incorporating customer satisfaction into the decision-making process of product configuration: a fuzzy Kano perspective</t>
  </si>
  <si>
    <t>CH Wang</t>
  </si>
  <si>
    <t>Wang2013b</t>
  </si>
  <si>
    <t>Decision Making on Engineering Materials Based on Relative Grey Relation Analysis</t>
  </si>
  <si>
    <t>DJ Wang, AH Peng</t>
  </si>
  <si>
    <t>White2020</t>
  </si>
  <si>
    <t>On the Evaluation of Decision Criteria in Engineering Decision Making under Uncertainty</t>
  </si>
  <si>
    <t>CJ White, B Mesmer</t>
  </si>
  <si>
    <t>Wilkof1989</t>
  </si>
  <si>
    <t>Organisational culture and decision making: a case of consensus management</t>
  </si>
  <si>
    <t>MV Wilkof</t>
  </si>
  <si>
    <t>Williams2010</t>
  </si>
  <si>
    <t>Issues in front‐end decision making on projects</t>
  </si>
  <si>
    <t>T Williams, K Samset</t>
  </si>
  <si>
    <t>Windheim2018</t>
  </si>
  <si>
    <t>Towards a decision-making framework for multi-criteria product modularization in cooperative environments</t>
  </si>
  <si>
    <t>M Windheim, N Gebhardt, D Krause</t>
  </si>
  <si>
    <t>Xiao2007</t>
  </si>
  <si>
    <t>Design for manufacturing: application of collaborative multidisciplinary decision-making methodology</t>
  </si>
  <si>
    <t>A Xiao, CC Seepersad, JK Allen, DW Rosen, F Mistree</t>
  </si>
  <si>
    <t>Chang2015</t>
  </si>
  <si>
    <t>Ontology development and optimization for data integration and decision-making in product design and obsolescence management</t>
  </si>
  <si>
    <t xml:space="preserve">X Chang, L Zheng, J Terpenny </t>
  </si>
  <si>
    <t>Xu2004</t>
  </si>
  <si>
    <t>Environmentally conscious decision making in engineering design</t>
  </si>
  <si>
    <t>ZG Xu, MX Tang, Y Lam</t>
  </si>
  <si>
    <t>Yahaya2007</t>
  </si>
  <si>
    <t>New product development management issues and decision‐making approaches</t>
  </si>
  <si>
    <t>SY Yahaya, N Abu‐Bakar</t>
  </si>
  <si>
    <t>Yan2015</t>
  </si>
  <si>
    <t>A fuzzy group decision making approach to new product concept screening at the fuzzy front end</t>
  </si>
  <si>
    <t>HB Yan, T Ma</t>
  </si>
  <si>
    <t>Yan2015b</t>
  </si>
  <si>
    <t>A group decision-making approach to uncertain quality function deployment based on fuzzy preference relation and fuzzy majority</t>
  </si>
  <si>
    <t xml:space="preserve">HB Yan, T Ma </t>
  </si>
  <si>
    <t>Yang2023</t>
  </si>
  <si>
    <t>Trust-based consensus reaching process for product design decision-making with heterogeneous information</t>
  </si>
  <si>
    <t>Y Yang, L Lyu, Q Yang, Y Liu, W An</t>
  </si>
  <si>
    <t>Youngblood2003</t>
  </si>
  <si>
    <t>Addressing Trade-off Issues Between Performance Metrics Using Multi-Attribute Utility Theory</t>
  </si>
  <si>
    <t>AD Youngblood, TR Collin</t>
  </si>
  <si>
    <t>Zhang2012</t>
  </si>
  <si>
    <t>Integrating sustainability assessment into manufacturing decision making</t>
  </si>
  <si>
    <t>H Zhang, KR Haapala</t>
  </si>
  <si>
    <t>Zhang2019</t>
  </si>
  <si>
    <t>Understanding the linkages: a dynamic sustainability assessment method and decision making in manufacturing systems</t>
  </si>
  <si>
    <t>H Zhang</t>
  </si>
  <si>
    <t>Saghari2023</t>
  </si>
  <si>
    <t>A Robust-Reliable Decision-Making Methodology Based on a Combination of Stakeholders’ Preferences Simulation and KDD Techniques for Selecting Automotive Platform Benchmark</t>
  </si>
  <si>
    <t>A Saghari, I Budinská, M Hosseinimehr, S Rahmani</t>
  </si>
  <si>
    <t>done</t>
  </si>
  <si>
    <t xml:space="preserve">out of </t>
  </si>
  <si>
    <t>Product</t>
  </si>
  <si>
    <t>Yes</t>
  </si>
  <si>
    <t>Within</t>
  </si>
  <si>
    <t xml:space="preserve"> Problem Structuring</t>
  </si>
  <si>
    <t>Manuf. Process</t>
  </si>
  <si>
    <t>No</t>
  </si>
  <si>
    <t>Between</t>
  </si>
  <si>
    <t>Model building</t>
  </si>
  <si>
    <t>Technology</t>
  </si>
  <si>
    <t>Both</t>
  </si>
  <si>
    <t>Decision making</t>
  </si>
  <si>
    <t>Built environment</t>
  </si>
  <si>
    <t>None</t>
  </si>
  <si>
    <t>Implementation</t>
  </si>
  <si>
    <t>remaining</t>
  </si>
  <si>
    <t>Other</t>
  </si>
  <si>
    <t>Meta</t>
  </si>
  <si>
    <t>Any</t>
  </si>
  <si>
    <t>Undefined</t>
  </si>
  <si>
    <t>Paper</t>
  </si>
  <si>
    <t>Object</t>
  </si>
  <si>
    <t>Virtues in trade-off</t>
  </si>
  <si>
    <t>Relation to sustainability</t>
  </si>
  <si>
    <t>Challenges</t>
  </si>
  <si>
    <t>Possible solutions</t>
  </si>
  <si>
    <t>General</t>
  </si>
  <si>
    <t>Detailed</t>
  </si>
  <si>
    <t>Cost</t>
  </si>
  <si>
    <t>Quality</t>
  </si>
  <si>
    <t>Flexibility</t>
  </si>
  <si>
    <t>Risk</t>
  </si>
  <si>
    <t>Time</t>
  </si>
  <si>
    <t>Efficiency</t>
  </si>
  <si>
    <t>Env. effects</t>
  </si>
  <si>
    <t>Mention of sustainability?</t>
  </si>
  <si>
    <t>Within or Between?</t>
  </si>
  <si>
    <t>Stage</t>
  </si>
  <si>
    <t>Sub-stage</t>
  </si>
  <si>
    <t>Challenge</t>
  </si>
  <si>
    <t>Quote</t>
  </si>
  <si>
    <t>Solution</t>
  </si>
  <si>
    <t>Manuf. companies</t>
  </si>
  <si>
    <t>Prioritizing criteria</t>
  </si>
  <si>
    <t>Balancing negotiable and non-negotiable criteria</t>
  </si>
  <si>
    <t>Prioritizing key sustainability issues and related criteria (e.g., ‘must’ vs. ‘nice to have’)</t>
  </si>
  <si>
    <t>Open dialogue</t>
  </si>
  <si>
    <t>Prioritization techniques should encourage open dialogue about negotiable and non-negotiable criteria and facilitate ranking of alternatives</t>
  </si>
  <si>
    <t>Prioritizing sustainability criteria</t>
  </si>
  <si>
    <t>Balancing sustainability and other (technical, customer) criteria</t>
  </si>
  <si>
    <t>Selecting indicators</t>
  </si>
  <si>
    <t>Selecting sustainability indicators</t>
  </si>
  <si>
    <t>Finding a logic of selecting relevant sustainability indicators or measurement methods to quantify sustainability criteria</t>
  </si>
  <si>
    <t>Align with strategy and product</t>
  </si>
  <si>
    <t>Selection of the key criteria should be based on the contextual settings [65],  .e., aligned with the company’s strategy and objective, corporate approach to sustainability, speciﬁcs of the products and processes, or driven by the results of past impact assessments</t>
  </si>
  <si>
    <t>Evaluating indicators</t>
  </si>
  <si>
    <t>Quantifying sustainability indicators</t>
  </si>
  <si>
    <t>Use a mix of quali and quanti indicators</t>
  </si>
  <si>
    <t>In sustainability-related assessments, complementary use of quantitative and qualitative indicators and measures is advisable</t>
  </si>
  <si>
    <t>Synthesizing information</t>
  </si>
  <si>
    <t>Data availability, uncertainty and quality</t>
  </si>
  <si>
    <t>Uncertainty in what data to use for sustainability measurements and data quality</t>
  </si>
  <si>
    <t>Interpreting sustainability indicators</t>
  </si>
  <si>
    <t>Interpreting sustainability measurement results to guide decision-making process</t>
  </si>
  <si>
    <t>Analyzing trade-offs</t>
  </si>
  <si>
    <t>Navigating conflicting sustainability indicators</t>
  </si>
  <si>
    <t>Navigating conflicting sustainability criteria, indicators, and measurement results</t>
  </si>
  <si>
    <t>Analyse non-negotiability first</t>
  </si>
  <si>
    <t>Step 1: Analysis of the performance on non-negotiable criteria</t>
  </si>
  <si>
    <t>Defining criteria</t>
  </si>
  <si>
    <t>Defining project-level sustainable indicators</t>
  </si>
  <si>
    <t>integration of sustainability into tactical and operational levels is still a challenge</t>
  </si>
  <si>
    <t>Systems engineering decisions</t>
  </si>
  <si>
    <t>Using sound decision logic</t>
  </si>
  <si>
    <t>Many enterprises think about the elements of decision quality and then use arbitrary choice criteria.</t>
  </si>
  <si>
    <t>Use utility theory decision analysis methods</t>
  </si>
  <si>
    <t>The choice criterion for making rational decisions is clear: expected utility maximization. The job of the analyst is not to propose an arbitrary method (because of its simplicity) but to help the enterprise provide the appropriate inputs to the expected utility decision model.</t>
  </si>
  <si>
    <t>Modeling Uncertainty</t>
  </si>
  <si>
    <t xml:space="preserve">Preferring deterministic models </t>
  </si>
  <si>
    <t>Failing to incorporate uncertainty can result in making the wrong decision</t>
  </si>
  <si>
    <t>Defining the correct scale of measurement for indicators</t>
  </si>
  <si>
    <t>these constructed scales do not have a clear interpretation (what does 2 or 3 really mean? And how do you determine it? )</t>
  </si>
  <si>
    <t>Use indicators with real scales</t>
  </si>
  <si>
    <t>It is much better to preserve the original units of the indicators to help assign weights in a meaningful way and to combine them into an aggregate meaningful metric</t>
  </si>
  <si>
    <t>Eliciting preferences from decision-maker</t>
  </si>
  <si>
    <t>reluctance to assign explicit preferences and trade-offs in decision problems</t>
  </si>
  <si>
    <t>Products, services and processes</t>
  </si>
  <si>
    <t>different points of view depending on the area of acting of the decision-maker, even at the same company.</t>
  </si>
  <si>
    <t>Using MCDA and stochastic methods</t>
  </si>
  <si>
    <t>applying a three-step methodology: (1) assessment of LCSA uncertainties; (2) extending LCSA performances uncer_x0002_tainty to MCDA methods (eg. weighted sum, PROMETHEE and TOPSIS); and (3) interpreting the stochastic rankings resulted from the MCDA methods;</t>
  </si>
  <si>
    <t>Problem structuring</t>
  </si>
  <si>
    <t>Desired and current state</t>
  </si>
  <si>
    <t>Lack shared frame of reference</t>
  </si>
  <si>
    <t>Using MCDA methods</t>
  </si>
  <si>
    <t>regarding lower accuracy of inventory data and of decision makers’ preference</t>
  </si>
  <si>
    <t>Using MCDA and fuzzy methods</t>
  </si>
  <si>
    <t>Therefore, the fuzzy relationships between alternatives built on each criterion serve as a basis to determine the concordance and discordance indices, which leads to the credibility index, then the ranking the alternatives through distillations procedures</t>
  </si>
  <si>
    <t>Lack of appropriate tools</t>
  </si>
  <si>
    <t>However, they are not so widely used, perhaps because they are often unworkable or difficult to put in practice in real-world problems</t>
  </si>
  <si>
    <t>-</t>
  </si>
  <si>
    <t>Building maintainability</t>
  </si>
  <si>
    <t>Dealing with intangible criteria</t>
  </si>
  <si>
    <t>quantification of certain parameters such as aesthetics appearance or practicality of construction methods.</t>
  </si>
  <si>
    <t xml:space="preserve">Methods need to be developed in order to express such criterions in a useful manner for MCDM. </t>
  </si>
  <si>
    <t>Indetifying relevant criteria</t>
  </si>
  <si>
    <t>Identify green maintainability criteria for different building subsystem</t>
  </si>
  <si>
    <t xml:space="preserve">Defining project-level sustainable indicators </t>
  </si>
  <si>
    <t>establish parameters to measure variables based on national/international standards</t>
  </si>
  <si>
    <t>Develop MCDM model to calculate equivalent cost for each alternative based on existing cost benchmarks</t>
  </si>
  <si>
    <t>Subjectivity of parameters and judgments</t>
  </si>
  <si>
    <t>dealing with qualitative attributes as they are imprecise and problematic to quantify as human judgement is subjective</t>
  </si>
  <si>
    <t>Fuzzy set theory is therefore used to express such information, by coding the subjective parameters in linguistic terms to bring them to the decision models</t>
  </si>
  <si>
    <t>problems with high complexity, uncertainty, and other challenges such as, varied data forms and different stakeholder with multiple interests, perspectives, and objectives which can be conflicting;</t>
  </si>
  <si>
    <t>The decision support provided by multicriteria decision making approach is useful in problems with</t>
  </si>
  <si>
    <t>Stakeholders</t>
  </si>
  <si>
    <t>Multiple decision makers</t>
  </si>
  <si>
    <t>Engineering systems, rail example</t>
  </si>
  <si>
    <t>Context or environment</t>
  </si>
  <si>
    <t>Unclear decision context</t>
  </si>
  <si>
    <t>Actors involved in the decision-making process brought up new content issues continuously, but most new issues were not that much relevant with respect to the overall program goals.</t>
  </si>
  <si>
    <t>Focus on actors, trust and their relations</t>
  </si>
  <si>
    <t>Change the focus of the process, from content to actors, their incentives, and the process of decision-making</t>
  </si>
  <si>
    <t>The incentives of the different actors were not always clear, or at least not made transparent.</t>
  </si>
  <si>
    <t xml:space="preserve"> Focus on strengthening the trust relation with actors who can block the decision</t>
  </si>
  <si>
    <t>Sequential nature of decisions</t>
  </si>
  <si>
    <t>The aim of the decision-making process, consensus among actors (…) changed over time. The process was not about one decision, but a sequence of decisions to be made in the coming years</t>
  </si>
  <si>
    <t>Aim for sufcient support of actors, i.e., their agreement with the main or sufcient decisions, and particularly focus on the interests of potential blocking actors.</t>
  </si>
  <si>
    <t>Change of priorities over time</t>
  </si>
  <si>
    <t>One could not change decisions at a later stage without risking a lot of budget to be spend.</t>
  </si>
  <si>
    <t>Create awareness of the issue</t>
  </si>
  <si>
    <t>Create awareness of this aspect to prevent sub-optimal outcomes</t>
  </si>
  <si>
    <t>Lack of control limits decision</t>
  </si>
  <si>
    <t>Synthesizing indicators</t>
  </si>
  <si>
    <t>Information assymetry between stakeholders</t>
  </si>
  <si>
    <t>Finally, we observed an effect in minimizing the information asymmetry between principal and agent when multiple Principal-Agent games were present.</t>
  </si>
  <si>
    <t>Due to minimizing the information asymmetry and sharing the incentives a level of trust was created which helped adopting the fnal decision.</t>
  </si>
  <si>
    <t>Automotive</t>
  </si>
  <si>
    <t>The relative importance of decision criteria in trade-off situations 1. changes over time, during the period of a car programme</t>
  </si>
  <si>
    <t>Explicitly state the context and assumptions</t>
  </si>
  <si>
    <t>Our framework is thus useful to designers because it brings simplicity and clarity to the complex landscape of the design context and shows how the trade-off analysis should be carried out in different contextual situations</t>
  </si>
  <si>
    <t>varies with the position of the decision maker within the organisational hierarchy</t>
  </si>
  <si>
    <t>varies according to the product part where the decision is made.</t>
  </si>
  <si>
    <t>Development cost suffers towards the end of the programme mainly because meeting production deadlines is crucial: the company must start selling cars, because revenues from selling can counteract the increase in development cost.</t>
  </si>
  <si>
    <t>A design trade-off is solved differently by different decision makers at different hierarchical levels of the design organisation:</t>
  </si>
  <si>
    <t>Design trade-offs often involve more than one decision maker, either from different hierarchical levels, or from different design teams, due to cross-functional conflicts between the specialised design areas.</t>
  </si>
  <si>
    <t>Questioning by other actors after the decision is made</t>
  </si>
  <si>
    <t>Figure 3, table 1, Subjectivity</t>
  </si>
  <si>
    <t>Understanding system-wide consequences</t>
  </si>
  <si>
    <t>Figure 3, table 1, Engineering complexity</t>
  </si>
  <si>
    <t>Lack of control to act limits decision</t>
  </si>
  <si>
    <t>Figure 3, table 1, Carry-over</t>
  </si>
  <si>
    <t>Figure 3, table 1, time pressure</t>
  </si>
  <si>
    <t>Assessing customer value perception</t>
  </si>
  <si>
    <t>Figure 3, customer impact</t>
  </si>
  <si>
    <t>Being aware of decision process</t>
  </si>
  <si>
    <t>We therefore argue that helping designers to better understand how they make trade-offs in context</t>
  </si>
  <si>
    <t>Systems Engineering</t>
  </si>
  <si>
    <t>different individual perceptions of the needs to be satisfied.</t>
  </si>
  <si>
    <t>Use value models and knowledge maturity</t>
  </si>
  <si>
    <t>are based on the notion of “value drivers”: these are intended as system characteristics that are less formalized and more volatile than requirements, and that carry contextual information on solution directions influencing the customer /end user value perception.</t>
  </si>
  <si>
    <t>Difficulty in identifying good alternatives</t>
  </si>
  <si>
    <t>different individual perceptions  of the new concept technical features.</t>
  </si>
  <si>
    <t xml:space="preserve"> The paper has presented the results of a three-day experimental activity aiming to analyse the effects of using a value assessment model and a knowledge maturity scale in preliminary design decision making</t>
  </si>
  <si>
    <t>different individual perceptions of the  needs to be satisfied.</t>
  </si>
  <si>
    <t>Product innovation</t>
  </si>
  <si>
    <t>Such axiom proved to be inconsistent in the presence of uncertainty in the data (a condition that is common in early design) since decision-makers often use models expressing the relative value of a concept based on the background and the local context of a decision</t>
  </si>
  <si>
    <t>Data visualisation</t>
  </si>
  <si>
    <t>See Figure 2</t>
  </si>
  <si>
    <t>unclear decision context</t>
  </si>
  <si>
    <t>Alternatives</t>
  </si>
  <si>
    <t>options can be very different</t>
  </si>
  <si>
    <t>it introduces the “extremeness aversion” effect, making extreme values relatively less attractive than intermediate values when making a decision</t>
  </si>
  <si>
    <t>the interpretation of the value of a design alternative is relative to the standpoint of the different stakeholders involved in the decision</t>
  </si>
  <si>
    <t>This means that the models shall not be perceived as “black boxes”,  rather they need to be understandable and transparent for the decision-makers to be able  to judge the priority and the relevance given to the data</t>
  </si>
  <si>
    <t>lack shared frame of reference</t>
  </si>
  <si>
    <t>Limited rational cognitive capabilities of individuals</t>
  </si>
  <si>
    <t>Individuals naturally present limited cognitive capabilities to rationally and logically analyse and manage a high amount of information in a short time.</t>
  </si>
  <si>
    <t>The choice of the information design strategy to use to inform decision-makers determines how accessible the information is and how clear the communication will be</t>
  </si>
  <si>
    <t>Decision making in general</t>
  </si>
  <si>
    <t>Defining top-down sustainability principles</t>
  </si>
  <si>
    <t>Figure 9</t>
  </si>
  <si>
    <t>Top-down value model</t>
  </si>
  <si>
    <t>A conclusion from this review is that researchers and practitioners may benefit from a more top-down perspective when it comes to model the value generated by sustainable solutions</t>
  </si>
  <si>
    <t>difficulty in identifying good alternatives</t>
  </si>
  <si>
    <t>defining entreprise-level sustainable criteria and indicators</t>
  </si>
  <si>
    <t>evaluating or simulating sustainability indicators</t>
  </si>
  <si>
    <t>Machine learning</t>
  </si>
  <si>
    <t>exploiting machine learning algorithms and data driven approaches</t>
  </si>
  <si>
    <t>defining project-level sustainable indicators</t>
  </si>
  <si>
    <t>Dealing with intangibles criteria</t>
  </si>
  <si>
    <t>data availability, uncertainty and quality</t>
  </si>
  <si>
    <t>Scenarios</t>
  </si>
  <si>
    <t>In this respect, VDD research includes relevant features to support “what-if” analysis and scenario comparison</t>
  </si>
  <si>
    <t>long time-horizons and future uncertainty</t>
  </si>
  <si>
    <t>different risk attitude</t>
  </si>
  <si>
    <t>sustainability is unfamiliar to decision-makers</t>
  </si>
  <si>
    <t>Assessing and communicating “sustainability” to technology developers becomes then a difficult exercise, due to the problem of showing numbers and “hard facts” related to the value generated by sustainability-oriented decisions across the entire life cycle of a product or service.</t>
  </si>
  <si>
    <t>Systems engineering</t>
  </si>
  <si>
    <t>In this context, the application of quantitative and monetary value metrics becomes even more challenging: intangible aspects cannot be captured in the value model</t>
  </si>
  <si>
    <t>Use of the EVOKE method</t>
  </si>
  <si>
    <t>The EVOKE method provides novel capabilities with respect to information sharing  and requirements elicitation in early system design.</t>
  </si>
  <si>
    <t>Balancing criteria</t>
  </si>
  <si>
    <t>exact quantitative functions are typically missing when performing a preliminary screening of new product technologies</t>
  </si>
  <si>
    <t>understanding how the product affects criteria</t>
  </si>
  <si>
    <t>lack of appropriate tools</t>
  </si>
  <si>
    <t>Suppliers and sub-contractors need access to system-level information as early as possible in the process</t>
  </si>
  <si>
    <t>The system level contribution of a solution can be  better quantified, not being just an expression of gut-feelings and intuition.</t>
  </si>
  <si>
    <t>Also, multi-disciplinary and cross-organizational design teams require a working environment that supports open dialogue on problems and solutions</t>
  </si>
  <si>
    <t>Construction industry</t>
  </si>
  <si>
    <t>prioritizing sustainability criteria</t>
  </si>
  <si>
    <t>Using recycled materials does not necessarily ensure that a product is more environmentally friendly than others</t>
  </si>
  <si>
    <t>Use a relationship matrix to visualise trade-offs</t>
  </si>
  <si>
    <t>The relationship matrices (phase 4) make it possible to improve and strengthen the decision-making process at the early stage design, especially because it can help with trade-off management by identifying potential critical situations between the product’s multiple indicators.</t>
  </si>
  <si>
    <t>Product development and procurement</t>
  </si>
  <si>
    <t>Balancing sustainability and other criteria</t>
  </si>
  <si>
    <t>How can criteria with synergy effects and criteria with offsetting benefits be identified?</t>
  </si>
  <si>
    <t>Include valuation</t>
  </si>
  <si>
    <t>Our opinion is that a valuation has to be included in the tool if the tool is to not only identify trade-offs but also support a decision in a trade_x0002_off situation.</t>
  </si>
  <si>
    <t>sequential nature of decisions</t>
  </si>
  <si>
    <t>The most important element largely,sets the framework for the other elements.</t>
  </si>
  <si>
    <t>without first defining a sustainable future ‘‘landing place’’ on the systems level, achieving sustainability is an unlikely outcome of any effort.</t>
  </si>
  <si>
    <t>Establishing a sound a sustainability principle</t>
  </si>
  <si>
    <t xml:space="preserve"> However, since the criteria are not connected to any theory or principles for sustainability, the toolsare probably based on a selection of different negative environmental effects.</t>
  </si>
  <si>
    <t>Projects in the front end of innovation</t>
  </si>
  <si>
    <t>project information at the front end of innovation is inherently uncertain (or unknown)</t>
  </si>
  <si>
    <t>Visualise knowledge level</t>
  </si>
  <si>
    <t>decision makers can testify whether decisions were founded on knowledge and also be aware of which information must have higher level of knowledge to underpin more reliable decisions</t>
  </si>
  <si>
    <t>Interpreting indicators</t>
  </si>
  <si>
    <t>Navigating conflicting indicators</t>
  </si>
  <si>
    <t>Engineering design</t>
  </si>
  <si>
    <t>Defining project-level criteria</t>
  </si>
  <si>
    <t>A few factors (criteria, issues) dominate the decision-making proces</t>
  </si>
  <si>
    <t>Capture, organize and visually present decision information and assumptions</t>
  </si>
  <si>
    <t>there is a need to capture the appropriate information and present it back to the designers at the appropriate time</t>
  </si>
  <si>
    <t>Criteria evolve and new ones emerge during the design process.</t>
  </si>
  <si>
    <t>Dominating factors, whether real or imaginary, have to be identified to understand the influences that affect the decision-making chain.</t>
  </si>
  <si>
    <t>In the second type of decision-making process, an alternative was evaluated as and when it was generated. After an alternative was evaluated, it was either modified or a new alternative generated.</t>
  </si>
  <si>
    <t>New methods for couples analysis-synthesis</t>
  </si>
  <si>
    <t>Our view is that methods should be developed to handle the coupled process and, where appropriate, transform this into a more decoupled process, so that existing evaluation methods can be used.</t>
  </si>
  <si>
    <t>Most of the evaluation methods described in the literature are not directed towards the second, highly coupled type of decision-making.</t>
  </si>
  <si>
    <t>Modelling these decisions with a small world causal frame would require the quantification of things that the engineer does not (and likely cannot) know.</t>
  </si>
  <si>
    <t>Share narratives and be transparent with models and assumptions</t>
  </si>
  <si>
    <t>Full participation in the process of building a shared narrative requires the ability to understand, test, and question the critical data that shape and change the narrative and explain this process. That is, engineering judgment must be clear and open to review.</t>
  </si>
  <si>
    <t>Defining intangibles criteria</t>
  </si>
  <si>
    <t>Preferring deterministic models</t>
  </si>
  <si>
    <t xml:space="preserve">So that they can find sufficient motivation to act, they  extend their normative decision-making analysis to include—albeit on an ad hoc and informal basis— what is often referred as engineering judgment. </t>
  </si>
  <si>
    <t>This understanding is also necessary if design researchers are to create decision-support tools that support larger, messier decisions by moving beyond our reliance on traditional, normative decision-making analysis tools derived for use in small world causal frames.</t>
  </si>
  <si>
    <t>That is, given their state of knowledge, and the time and resources available to them for making the decision, the uncertainties created by these external factors are unresolved</t>
  </si>
  <si>
    <t>understanding system-wide consequences (or hidden consequences)</t>
  </si>
  <si>
    <t xml:space="preserve"> The linkages between products/systems and today’s decisions and their full outcome are often difficult to discern and harder to model. </t>
  </si>
  <si>
    <t>Sustainability assessment</t>
  </si>
  <si>
    <t>Assessment cases typically involve multiple, iterative decisions</t>
  </si>
  <si>
    <t>Bring sustainability into problem structuring</t>
  </si>
  <si>
    <t>integrate the full suite of sustainability considerations through the entire process of deliberation, decision and implementation.</t>
  </si>
  <si>
    <t>citizens asked about their key well-being concerns more typically list priorities that do not fit tidily into single pillars</t>
  </si>
  <si>
    <t>It is not about balancing or making trade-offs. It is about integrating and avoiding trade-offs to the extent possible.</t>
  </si>
  <si>
    <t>Be transparent and accountable in assessment</t>
  </si>
  <si>
    <t>reliably applied in ways that are open and accountable enough to provide confidence that the core principles of integrated sustainability assessment will be respected</t>
  </si>
  <si>
    <t>Avoid trade-offs, look for mutual benefits</t>
  </si>
  <si>
    <t>Box 2</t>
  </si>
  <si>
    <t>The assessment evaluation and decision framework must be built on genericassessment criteria that not only cover all core sustainability requirements, but also force thinking across the boundaries between the three usual pillar cate_x0002_gories, and draw explicit attention to the concerns most commonly ignored or marginalised in conventional decision-making.</t>
  </si>
  <si>
    <t>Generic criteria framework</t>
  </si>
  <si>
    <t>Box 1</t>
  </si>
  <si>
    <t>The generic criteria and trade-off rules ensure attention to broad sustainabil_x0002_ity considerations and provide a common integrative framework for assessment work, but they are inherently insensitive to the particular conditions and priorities of different cases and places</t>
  </si>
  <si>
    <t>Tailor generic criteria for the specific context</t>
  </si>
  <si>
    <t>Box 3</t>
  </si>
  <si>
    <t>Because sustainability assessment is still quite new, supporting guidelines, methods and tools specifically designed to meet the needs for integrated attention to sustainability concerns are not yet well developed.</t>
  </si>
  <si>
    <t>Scenario building</t>
  </si>
  <si>
    <t>Some of the particularly attractive ones involve sce_x0002_nario building exercises, often with backcasting from apparently desirable future</t>
  </si>
  <si>
    <t>Sustainable product development</t>
  </si>
  <si>
    <t>The approach enables analysis, but is not accurate enoughanalysis for selecting concepts</t>
  </si>
  <si>
    <t>Develop tools for synthesis</t>
  </si>
  <si>
    <t>the whole process of decision-making, not just the analysis</t>
  </si>
  <si>
    <t>Based on the expressed need from the case company, we assume that product developers want a (numerical) analysis that can be included in their trade-off decisions. However, not all product de_x0002_velopers may want such an approach to analysis</t>
  </si>
  <si>
    <t>Use qualitative assessments</t>
  </si>
  <si>
    <t>therefore may not want a numerical proxy</t>
  </si>
  <si>
    <t>Automotive electronics</t>
  </si>
  <si>
    <t>Identifying relevant criteria</t>
  </si>
  <si>
    <t>Among developers a majority experience that design requirements are unclear or do not exist</t>
  </si>
  <si>
    <t>defining entreprise-level criteria and indicators</t>
  </si>
  <si>
    <t>The responsibility for requirement specification must be clearly allocated to specific roles in the organization</t>
  </si>
  <si>
    <t>Not having a decision process</t>
  </si>
  <si>
    <t>Respondents in general acknowledge the use of  unstructured decision methods (Figure 7) but on the other hand emphasize the lack of structured decision methods</t>
  </si>
  <si>
    <t>Documenting the decision steps</t>
  </si>
  <si>
    <t>The importance of clearly documenting each decision must be emphasized</t>
  </si>
  <si>
    <t>lack of knowledge of appropriate tools</t>
  </si>
  <si>
    <t>Establishing a decision support role</t>
  </si>
  <si>
    <t>new roles must be established to support these methods</t>
  </si>
  <si>
    <t>Product EoL</t>
  </si>
  <si>
    <t>current methods do not seem to address as to how to achieve an appropriate trade-off between these two factors e environment and profit, that sometimes conflict with each other</t>
  </si>
  <si>
    <t>Use MCDA methods</t>
  </si>
  <si>
    <t>The MCDM approach that has been used in our study for assessing design fallsunder compensatory methods</t>
  </si>
  <si>
    <t>Tolerance decisions</t>
  </si>
  <si>
    <t xml:space="preserve">However, these decisions affect more than the geometric robustness and manufacturing costs of the product, as they are tied to more complex attributes and processes that encompass the functional and visual quality of the product, consumer demand for the product and future products, complexity of the assembly processes, sustainability consequences, government or corporate policy actions, and ultimately future requirement specifications. </t>
  </si>
  <si>
    <t>Use system dynamics modelling</t>
  </si>
  <si>
    <t>One of the useful aspects of this process model is that it reveals trade-offs in design decisions</t>
  </si>
  <si>
    <t>Automotive firm</t>
  </si>
  <si>
    <t xml:space="preserve">Such balancing requires a deep knowledge of the product and all relationships within it, especially in the meetings where it was required that participants answered directly. </t>
  </si>
  <si>
    <t>evaluating or simulating indicators</t>
  </si>
  <si>
    <t xml:space="preserve">Three different genres of questions were identified: elucidating, self-enlightening and argumentative questions, which were found to be posed by people in different roles. </t>
  </si>
  <si>
    <t>Define working assumptions</t>
  </si>
  <si>
    <t xml:space="preserve">On several occasions, 'working assumptions' were defined, meaning main tracks that should be focused upon in further work. This was found to move the decision-making process forward. </t>
  </si>
  <si>
    <t>understanding the right decision arena</t>
  </si>
  <si>
    <t>Determine whether the problem can be solved solely within the technical project or whether it affects the total business project: "If the item is affecting the overall business project – that is hard to tell."</t>
  </si>
  <si>
    <t>Conceptual design</t>
  </si>
  <si>
    <t>lack of shared frame of reference</t>
  </si>
  <si>
    <t>The interviews revealed that there are many aspects, besides pure technicalities that influence the concept decisions—such as personal dependences, politics, and negotiating of opposing target and timing issues</t>
  </si>
  <si>
    <t>Participative reflections with visualisation</t>
  </si>
  <si>
    <t>Olausson and Berggren (2010) for instance suggest an integrated approach encompassing a combination of local search and adap_x0002_tation with global search and control, and participative reflec_x0002_tions, built around visual communication</t>
  </si>
  <si>
    <t>Instead of describing a clear stepwise process, they referred to minor judgments and choices made in daily work, in many places in parallel, and emphasized the time needed to discuss and deal with all issues arising along the way.</t>
  </si>
  <si>
    <t>Educate in decision making process</t>
  </si>
  <si>
    <t>Another way to address the issue could be to educate actors in the process of decision-making</t>
  </si>
  <si>
    <t>They deployed an optimization tool, and searched for an optimized solution given a set of chosen criteria. However, this was an exception and instead another situation was more frequently reported, namely the search for a satisfying solution</t>
  </si>
  <si>
    <t>Do not look for optimisation</t>
  </si>
  <si>
    <t>Therefore, actors in the concept decision process should be aware of the consequences of trying to optimize solutions already in early development stages, and not create any hurdles through applying too rigid criteria in the early stages</t>
  </si>
  <si>
    <t>Another challenge identified by the respondents was their ability to grasp all information that is relevant at the moment, because information flows on many levels in such a complex organizational environment.</t>
  </si>
  <si>
    <t>For example, a difference in maturity of the solution alternatives can result in unfair comparisons, as when a newly developed solution is compared to a previously used solution</t>
  </si>
  <si>
    <t>What criteria should be used is not directed in the template, and was only occasionally given by the overall development projects, according to the respondents</t>
  </si>
  <si>
    <t>Prescriptive template with criteria</t>
  </si>
  <si>
    <t>Therefore, a template for concept evaluation on system level should include questions regarding the specific system’s compatibility with surrounding systems, since a method can help to ensure that important issues are remembered</t>
  </si>
  <si>
    <t>A function for weighting the evaluation criteria is included in the template, but was experi_x0002_enced by the System Experts as difficult to use. This had the result that the weighting function in the template was used in different ways, and sometimes not at all</t>
  </si>
  <si>
    <t>defining entreprise-level criteria</t>
  </si>
  <si>
    <t xml:space="preserve"> When no directions regarding criteria were given, team members themselves derived criteria from overall project goals, and prioritized and weighted the criteria based on their own interpretation of what the brand stands for</t>
  </si>
  <si>
    <t>Legal requirements are always mandatory, and geometry, weight and fuel consumption were frequently mentioned to steer comparisons. However, in some cases solutions are already decided and non-negotiable, such as platform solutions where ingoing projects on the platform inherit technical solutions from the platform</t>
  </si>
  <si>
    <t>However, the Complete Vehicle Engineering, respon_x0002_sible for integration of systems into a complete product, wanted to be offered a number of alternative solutions for each system and, based on them, decide what system solutions to combine into a complete product responding to customer attributes</t>
  </si>
  <si>
    <t>Consequently, it implies challenges for those who aim to develop support for the actors in such a decision-making processes, since such support ought to give overall directions in the same time as supporting the iterative nature on the product developers’ level.</t>
  </si>
  <si>
    <t>Oil &amp; gas projects</t>
  </si>
  <si>
    <t>Respondents identified contractual factors as another area that re_x0002_quires scrutiny to determine the influences affecting decision making in the front-end phase</t>
  </si>
  <si>
    <t>Integrating intuitive and analytical decision making</t>
  </si>
  <si>
    <t>how the intuitive and analytical processes may be integrated to assist experienced project managers at the front-end stage of complex projects</t>
  </si>
  <si>
    <t>The decision-making processes employed can vary in different business terrains and economic conditions, such as the ‘hot market’, when a company’s goal is to rapidly generate maximum return on investment on a project.</t>
  </si>
  <si>
    <t>Complex projects require quality data availability at the front end stage for project manager’s decision making</t>
  </si>
  <si>
    <t>Other influences such as political, regulatory, stakeholder buy-in and compliance, which have little or no considerations for the technical or commercial impacts of projects strongly influence the decision-making during a project</t>
  </si>
  <si>
    <t>The business imperatives which are contained in the company’s strategic objectives were identified as key influences</t>
  </si>
  <si>
    <t>The company’s culture relating to responsibility and responsiveness of decision-making, risk appetite/tolerance and leadership style was found to be another key internal factor</t>
  </si>
  <si>
    <t>Arguably, the decision outcome of this process varies with the people in the room with regards to the level of knowledge and experience of technical aspects</t>
  </si>
  <si>
    <t>It did appear that the most senior project managers in our sample were more prepared to admit to using intuitive methods than those of less experience who tended to strongly emphasise the necessary rigour of formal analytical methods</t>
  </si>
  <si>
    <t>Frugal innovation</t>
  </si>
  <si>
    <t>The same idea is stated by the designer of the Jaipur knee-joint, where the “actual technical specifications mirror the international specifications”</t>
  </si>
  <si>
    <t>Re-analyse non-negotiable aspects in a different organization</t>
  </si>
  <si>
    <t>The Logan story shows that cost could be drastically reduced by breaking the Renault rules, which was only possible by outsourcing part of the R&amp;D engineering team to Fiat who was able to overcome the Renault logic</t>
  </si>
  <si>
    <t>Decision maker’s narrative may conflict with the analysis</t>
  </si>
  <si>
    <t>Use narrative to elicit preferences</t>
  </si>
  <si>
    <t>First, narrative can be used to understand a decision maker’s goals and objectives</t>
  </si>
  <si>
    <t>Bring the user into a simulated environment</t>
  </si>
  <si>
    <t>Use narrative to engage decision maker</t>
  </si>
  <si>
    <t>Second, narrative can be integrated within computer simulations to help train decision makers</t>
  </si>
  <si>
    <t>Understand different points of view and achieve consensus</t>
  </si>
  <si>
    <t>Use narrative to reach consensus</t>
  </si>
  <si>
    <t>Third, eliciting narratives from different stakeholders in an issue can help create consensus by creating a shared narrative from the individual narratives</t>
  </si>
  <si>
    <t>Complex products</t>
  </si>
  <si>
    <t>however, most frequently the knowledge can be found in the engineers’ heads.</t>
  </si>
  <si>
    <t>Visualise trade-off curves</t>
  </si>
  <si>
    <t>This paper aims to visually  display product development knowledge, which will support engineering decision taking</t>
  </si>
  <si>
    <t>Environmental impact assessment</t>
  </si>
  <si>
    <t>lack of reason to act sustainably</t>
  </si>
  <si>
    <t>The first obvious process trade-off lies in the decision to conduct sustainability assessment or not.</t>
  </si>
  <si>
    <t>Traditional project-based EIA is often associated with the least strategic sorts of decision questions (Hacking and Guthrie, 2008), and this in turn affects the alternatives that might be considered and there_x0002_fore the scope of the sustainability issues that can be considered within the assessment process.</t>
  </si>
  <si>
    <t>Consider trade-offs when setting up the development process</t>
  </si>
  <si>
    <t>Trade-offs, and the implications of process compromises that may be made, should be considered as early as possible in the framing and design of any sustainability assessment process.</t>
  </si>
  <si>
    <t>defining project-level sustainable criteria</t>
  </si>
  <si>
    <t>Closely related to the decision question is the setting of goals and criteria that establish and operationalise the vision for sustainability in the context of the proposed activity</t>
  </si>
  <si>
    <t>It is important to realise that although the sustainability objectives are often derived from over_x0002_arching sustainability principles which are highly integrated, criteria or indicators that are developed from these typically revert to a compart_x0002_mentalised structure in which the environmental, social and economic categories are treated separately</t>
  </si>
  <si>
    <t>Clearly state acceptable and unacceptable impacts</t>
  </si>
  <si>
    <t xml:space="preserve">The demarcation of acceptable from unacceptable impacts is core to sustainability assessment and to the effective management of trade-offs. </t>
  </si>
  <si>
    <t>each step down in this hierarchy the options become progressively narrower in scope and with less ‘room to move’ with respect to avoidingor minimising substantive trade-offs. W</t>
  </si>
  <si>
    <t>The notion of demarcating acceptable from unacceptable impacts is core to sustainability assessment and to the effective management of trade-offs.</t>
  </si>
  <si>
    <t>Consider offsets</t>
  </si>
  <si>
    <t>As a form of substantive trade-off, offsets can involve substitu_x0002_tions of impacted resources in time, place and kind</t>
  </si>
  <si>
    <t>Front end of innovation</t>
  </si>
  <si>
    <t>Among the numerous factors involved in decision-making at the front-end, uncertainty and decision criteria are common issues that should be addressed</t>
  </si>
  <si>
    <t>Map uncertainties and knowledge level</t>
  </si>
  <si>
    <t xml:space="preserve">this paper presents a visual and  simple method designed to enhance decision-making at the front-end. </t>
  </si>
  <si>
    <t>Map importance of criteria</t>
  </si>
  <si>
    <t>Early stage design</t>
  </si>
  <si>
    <t>A major source of uncertainty, especially in relation to sustainability, stems from the lack of context information</t>
  </si>
  <si>
    <t>Use future scenarios</t>
  </si>
  <si>
    <t>Context: increase in awareness of context, biases, uncertainties, hidden assumptions, and potential impacts</t>
  </si>
  <si>
    <t>The addition of new criteria to support decision-making inevitably led to the occurrence of design trade-offs, i.e. conflicts between these criteria.</t>
  </si>
  <si>
    <t>Criteria: enhanced use of clear qualitative criteria and values for decision-making</t>
  </si>
  <si>
    <t>Manufacturing companies</t>
  </si>
  <si>
    <t>This allows for faster lead times and has different financial consequences. Such aspects can normally only be understood at a high abstraction level.</t>
  </si>
  <si>
    <t>Use game-based training</t>
  </si>
  <si>
    <t>The purpose of this paper has been to describe how a game-based approach can be used for academic  education, and management training, with the aim of improving the complex decision-making in product modularization.</t>
  </si>
  <si>
    <t>Table 1</t>
  </si>
  <si>
    <t>Use MCDA or Problem structuring methods, KT, heuristics</t>
  </si>
  <si>
    <t>In particular, in this section are reported the most used techniques in design contexts, namely: the Prob_x0002_lem Structuring Methods, the Kepner-Tregoe method, and the Heuristic techniques</t>
  </si>
  <si>
    <t>Use MCDA or QFD</t>
  </si>
  <si>
    <t xml:space="preserve">These tools involve a multiplicity of methods deriving from several disciplines, namely, from indus_x0002_trial/design engineering (QFD, AD), psychophysics (Multidimensional Scaling, Pairwise Comparison), Multicriteria Decision Analysis (Expected Utility/Value Theory (EUVT), preference aggregation models, AHP, ELECTRE,…), marketing </t>
  </si>
  <si>
    <t>Poorly communicated design information can lead to designers spending 20% to 30% of their time searching for and absorbing information and can translate into increased development times and lost profits</t>
  </si>
  <si>
    <t>In collaborative design, documenting decisions allows partners to communicate the underlying rationale for design decisions</t>
  </si>
  <si>
    <t>Production and consumption system</t>
  </si>
  <si>
    <t>avoiding burden shifting</t>
  </si>
  <si>
    <t>In the context of business and policy, environmental pressures and impacts should be considered as much as possible in an integrated manner. This is fundamental to be able to avoid unintended burden shifting from one impact to another, or from one stage (e.g., pro_x0002_duction of a good) to another (e.g., consumption).</t>
  </si>
  <si>
    <t>Life cycle thinking and LCA</t>
  </si>
  <si>
    <t>LCA provides a single methodology that is able to provide insights into upstream and downstream trade‐offs associated with environmental pressures, human health, and the consumption of resources.</t>
  </si>
  <si>
    <t>Technology selection in R&amp;D</t>
  </si>
  <si>
    <t>evaluating indicators</t>
  </si>
  <si>
    <t>Some participants encountered difficulties when ranking options that have similar potential to conform to a particular sub-criterion</t>
  </si>
  <si>
    <t>Facilitator role of guiding</t>
  </si>
  <si>
    <t>In such cases, the facilitator intervened and explained that whilst both options should receive the same score, the value of the score will depend on how well both options conform to the sub-criterion, i.e. 2 for best conformance and 1 for least conformance</t>
  </si>
  <si>
    <t>This required constant reminding by the facilitator about the desirability of extending their considerations beyond the sub-criteria presented.</t>
  </si>
  <si>
    <t>Facilitator role of instigating</t>
  </si>
  <si>
    <t xml:space="preserve"> However, there were instances when the participants could not understand why a particular option received a higher or lower total weighted score for a particular sub-filter than they had expected</t>
  </si>
  <si>
    <t>Registered assumptions and decisions</t>
  </si>
  <si>
    <t>either approach is workable so long as the participants are acutely aware of the rationale behind the final scores</t>
  </si>
  <si>
    <t>It was observed that the participants consistently assigned a lower ranking for options that were associated with uncertainty.</t>
  </si>
  <si>
    <t>This why it is extremely important to ensure that each aspect of the decision is based on a collectively agreed meaning. One way to ensure that this takes place is to capture the rationale behind the decision</t>
  </si>
  <si>
    <t>The deployment of perception becomes highly prevalent when intangible factors are considered</t>
  </si>
  <si>
    <t>Further difficulties are associated with the variability of the financial data.</t>
  </si>
  <si>
    <t>The conformance to external pressures was considered in all cases as the ‘must meet criterion</t>
  </si>
  <si>
    <t>Product design</t>
  </si>
  <si>
    <t>The trade-offs are not as straightforward as  that one aspect of product design is always preferred at all times by the same person. The same person  may change his/her preference because of the presence/absence of the superiority of another aspect of product design</t>
  </si>
  <si>
    <t>Building design</t>
  </si>
  <si>
    <t>Understanding multiple criteria at once</t>
  </si>
  <si>
    <t xml:space="preserve">DMs may not be able to process all the issues in mind at once. </t>
  </si>
  <si>
    <t>inherent uncertainty embedded in a decision can make that decision hard to deal with because the decision must be made without knowing all the facts</t>
  </si>
  <si>
    <t>one decision may consist of multiple objectives, and some of these may conflict with each other</t>
  </si>
  <si>
    <t>different DMs sometimes possess different perspectives so this makes it hard to achieve agreeable solutions</t>
  </si>
  <si>
    <t>Inadequate consideration of requirements</t>
  </si>
  <si>
    <t>Use QFD</t>
  </si>
  <si>
    <t>apply the QFD approach to mitigate “P1: Inadequate consideration of requirements”, and “P2: Inadequate consideration of possible materials and designs”,</t>
  </si>
  <si>
    <t>Inadequate consideration of possible materials and designs</t>
  </si>
  <si>
    <t>Lack of efficiency and consistency in making decisions</t>
  </si>
  <si>
    <t>Use Knowledge Management System KMS</t>
  </si>
  <si>
    <t>development of the KMS integrated into the decision support tool. This research concept is applied to mitigate “P3: Lack of efficiency and consistency</t>
  </si>
  <si>
    <t>Lack of communication and integration between designers</t>
  </si>
  <si>
    <t>use the HOQ to promote spontaneity in the communication and integration process within the design team, mitigating “P4: Lack of communication and integration between designers”</t>
  </si>
  <si>
    <t>Subjective and uncertain requirements</t>
  </si>
  <si>
    <t>Use fuzzy methods</t>
  </si>
  <si>
    <t>This research concept therefore shows the potential to mitigate “P5: Subjective and uncertain requirements”</t>
  </si>
  <si>
    <t>Automotive industry</t>
  </si>
  <si>
    <t>There is also no consensus on how to effectively support decision making, especially when trade-offs within or between LCSA dimensions occur</t>
  </si>
  <si>
    <t>Introduct product sustainability budget</t>
  </si>
  <si>
    <t>The goal of this paper was to develop and demonstrate a way to create a Product Sustainability Budget that would enable decision support in trade-off situations within an operational_x0002_ized LCSA framework at an automotive company where im_x0002_pacts on the economic dimension would worsen, i.e., increase in costs</t>
  </si>
  <si>
    <t xml:space="preserve">Another challenge to put LCSA into practice at an automotive company is the lack of monetary interpretation of product sustainability impacts </t>
  </si>
  <si>
    <t>Deterioration in this dimension would not be accepted, and only if this dimension is not negatively impacted, th</t>
  </si>
  <si>
    <t>Green engineering</t>
  </si>
  <si>
    <t>Where should we “draw the box” around life cycle impacts for this particular product? What tradeoffs are unavoidable? What tradeoffs are we willing to make?</t>
  </si>
  <si>
    <t>Use Pareto fronts and optimization</t>
  </si>
  <si>
    <t>This paper presented a constrained optimization approach to green engineering.</t>
  </si>
  <si>
    <t>First, what specific design modifications will help the designer move to the PO frontier?</t>
  </si>
  <si>
    <t>Use HOQ</t>
  </si>
  <si>
    <t>To reach the PO frontier, designers typically employ a “house of quality” (HOQ) matrix approach to clarify the cause and effect relationships between product quality, cost, and engineering decisions</t>
  </si>
  <si>
    <t>Futures decision making</t>
  </si>
  <si>
    <t>The first link in the chain is methodological. I believe that good methods are needed to support futures decision making. By methods I mean mathematical tech_x0002_niques and other rigorous approaches that people can use to represent substantial uncertainties, set out goals or evaluation criteria, describe decision alternatives, and assess alternatives over criteria, all set within very long-term decision making horizons.</t>
  </si>
  <si>
    <t>The second link relates to the individual’s cognitive capabilities</t>
  </si>
  <si>
    <t>By institutions I am referring both to political systems and to structures of government, leaving economic institutions aside for future consideration</t>
  </si>
  <si>
    <t>lack of reason to act</t>
  </si>
  <si>
    <t>The fourth link is culture. I believe that if there is a general will amongst people, a way can be found to practice fruitful futures decision making</t>
  </si>
  <si>
    <t>SMEs</t>
  </si>
  <si>
    <t>The implication here is that there is a trade-off between a more environmentally friendly prod_x0002_uct and its overall manufacturing cost</t>
  </si>
  <si>
    <t>Use a prescriptive value model (AHP-BOCR)</t>
  </si>
  <si>
    <t>This section discusses the usefulness of AHP-BOCR models when investigating trade-offs in the implementation of green initiatives</t>
  </si>
  <si>
    <t>High technology companies</t>
  </si>
  <si>
    <t>Atypical' product development activities involve the development of new base technologies to be used by many future product developments or one part of a system that requires some compatibility or standardization across a number of product groups (e.g.. power supply). In other words, they are product developments that have cross-product applications. 'Atypical' product 
development activities. require many more communication and decision making activities</t>
  </si>
  <si>
    <t>look for consensus narrative</t>
  </si>
  <si>
    <t xml:space="preserve">decentralizing product development decision-making responsibility through_x0002_out the organization. This decentralization,  however, does not carry singular authority, but rather requires all relevant levels and groups to be involved to arrive at decisions consensually. </t>
  </si>
  <si>
    <t xml:space="preserve">However, consensus can be withdrawn at any time if relevant changes in technology, markets, manufacturing, etc., occur. </t>
  </si>
  <si>
    <t xml:space="preserve"> Much uncertainty exists around critical issues, which requires the organization to obtain information it does not already possess in order to perform its tasks (Galbraith, 1973)</t>
  </si>
  <si>
    <t>New product development</t>
  </si>
  <si>
    <t>Incomplete information about the future and past experience are only able to give some guidance to a limited extent</t>
  </si>
  <si>
    <t>use scenarios</t>
  </si>
  <si>
    <t>The used of scenario analysis is a sensible method to identify the best decision choice among its alternatives. I</t>
  </si>
  <si>
    <t>Dealing with NPD project management issues require trading off and balancing between competing factors, commonly described by a triangle representing time, cost and performance (Mantel et al., 2005).</t>
  </si>
  <si>
    <t>managers with knowledge about the business</t>
  </si>
  <si>
    <t>Having the right business and product knowledge helps senior managers ask the right questions to understand credible decision alternatives, judge the trade off implication, and make prioritization decisions.</t>
  </si>
  <si>
    <t>decision timing</t>
  </si>
  <si>
    <t>Senior managers need to decide between “evaluation accuracy” versus “speed-to-market. as said by the senior managers we talked to</t>
  </si>
  <si>
    <t>lower formality of early decision making</t>
  </si>
  <si>
    <t>One way such issue is dealt with is by simplifying or reducing processes which have lower risk implication</t>
  </si>
  <si>
    <t>However, we observed risk taking and risk control more prominently in decision making undertaken in dealing with NPD project management issues.</t>
  </si>
  <si>
    <t>Have risk mitigation procedure</t>
  </si>
  <si>
    <t>Establishing risk mitigation is one way to control risk and consequently to control potential outcome.</t>
  </si>
  <si>
    <t>We found that in all cases of NPD management issues, decisions are made by two or more senior managers.</t>
  </si>
  <si>
    <t>Our findings on how senior managers make NPD decisions in dealing with strategic NPD management issues and NPD process and structural issues indicates situations in which intuition was basically used as the primary decision-making approach</t>
  </si>
  <si>
    <t>The one who brings in a suggestion is asked to open up and articulate his basic assumption, his frame of reference and his mental model that leads him to believe in something about the uncertainties.</t>
  </si>
  <si>
    <t>Establish multiple frames of reference</t>
  </si>
  <si>
    <t>Looking into a decision problem from multiple frames of reference is useful because decision maker respond differently if the decision choice is framed in terms of gain or in terms of loses</t>
  </si>
  <si>
    <t xml:space="preserve"> </t>
  </si>
  <si>
    <t>Row Labels</t>
  </si>
  <si>
    <t>Count of Challenge</t>
  </si>
  <si>
    <t>New challenge (cluster)</t>
  </si>
  <si>
    <t>Number</t>
  </si>
  <si>
    <t>Sum of Number</t>
  </si>
  <si>
    <t>Understanding systemic consequences</t>
  </si>
  <si>
    <t>Limited influence</t>
  </si>
  <si>
    <t>Data availability and quality</t>
  </si>
  <si>
    <t>Using the model</t>
  </si>
  <si>
    <t>Risk and change aversion</t>
  </si>
  <si>
    <t>Appropriate time and place</t>
  </si>
  <si>
    <t>Backpedalling</t>
  </si>
  <si>
    <t>Evaluating criteria</t>
  </si>
  <si>
    <t>Dealing with non-negotiable criteria</t>
  </si>
  <si>
    <t>Understimating uncertainty</t>
  </si>
  <si>
    <t>Lack of methodological support</t>
  </si>
  <si>
    <t>Eliciting preferences and weighting criteria (value trade-off)</t>
  </si>
  <si>
    <t>Interpretation and communication</t>
  </si>
  <si>
    <t>Introduction of new criteria or constraints over time</t>
  </si>
  <si>
    <t>Context uncertainty</t>
  </si>
  <si>
    <t>Understanding the link between characteristics and properties</t>
  </si>
  <si>
    <t>Conflicting results</t>
  </si>
  <si>
    <t>Defining criteria and constraints</t>
  </si>
  <si>
    <t>Bounded rationality</t>
  </si>
  <si>
    <t>Overarching</t>
  </si>
  <si>
    <t>Defining alternatives</t>
  </si>
  <si>
    <t>Strategic priorities</t>
  </si>
  <si>
    <t>Awareness of decision process</t>
  </si>
  <si>
    <t>Multiple decisions</t>
  </si>
  <si>
    <t>Grand Total</t>
  </si>
  <si>
    <t>Main question</t>
  </si>
  <si>
    <t>Desired data</t>
  </si>
  <si>
    <t>Inclusion criteria</t>
  </si>
  <si>
    <t>What are the challenges companies face when navigating trade-off and tough decisions in early design and technology development?</t>
  </si>
  <si>
    <t>Type of trade-off (which properties?)</t>
  </si>
  <si>
    <t>Object of trade-off: product, process, technology, etc.</t>
  </si>
  <si>
    <t>Challenges, issues or barriers (according to framework)</t>
  </si>
  <si>
    <t>Success factors or drivers, possible solutions</t>
  </si>
  <si>
    <t>Subject: papers that address value trade-offs and tough decisions</t>
  </si>
  <si>
    <t>Setting: manufacturing companies and the built environment</t>
  </si>
  <si>
    <t>Relevant activities: product design, supply chain management, research and development, and technology development.</t>
  </si>
  <si>
    <t>Presents challenges or success criteria for navigating trade-offs and tough decisions</t>
  </si>
  <si>
    <t>Challenges and success criteria must be the result of the paper (i.e., not only presented in introduction/conclusion)</t>
  </si>
  <si>
    <t>Exclusion criteria</t>
  </si>
  <si>
    <t>papers outside the scope of early engineering design in the built environment and manufacturing companies (e.g. medicine, healthcare, software development, education, agriculture, waste treatment, public policy, etc.)</t>
  </si>
  <si>
    <t>papers that mathematically or numerically   analyse a single trade-off for a specific technology (optimisation problem), without having broader insights about how to tackle trade-offs in general (i.e. papers where the main subject are the mathematical or computational methodologies for solving trade-offs)</t>
  </si>
  <si>
    <t>Cases of strictly volume/dimensional trade-offs</t>
  </si>
  <si>
    <t>Database</t>
  </si>
  <si>
    <t>Scopus</t>
  </si>
  <si>
    <t>Query</t>
  </si>
  <si>
    <t>(TITLE("technology selection" OR "concept selection" OR trade-off* OR decision-making) AND TITLE-ABS-KEY(*challenge* OR issue* OR "success factor*" OR driver* OR barrier* OR "key aspect" OR "trade-oﬀ situations") AND TITLE-ABS-KEY("product development" OR "product design" OR "R&amp;D project" OR "techno* develop*" OR "engineering design" OR "front-end" OR "early-stage* project*" OR "concept* design" OR "early design" OR "early-stage* design" OR "sustainable design" OR "sustainability assessment"))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</si>
</sst>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A0000"/>
  </numFmts>
  <fonts count="20">
    <font>
      <sz val="11"/>
      <color theme="1"/>
      <name val="Calibri"/>
      <family val="2"/>
      <scheme val="minor"/>
    </font>
    <font>
      <sz val="11"/>
      <color theme="1"/>
      <name val="Aptos"/>
      <family val="2"/>
    </font>
    <font>
      <sz val="11"/>
      <color theme="1"/>
      <name val="Calibri"/>
      <family val="2"/>
      <scheme val="minor"/>
    </font>
    <font>
      <b/>
      <sz val="10"/>
      <color theme="1"/>
      <name val="Aptos"/>
      <family val="2"/>
    </font>
    <font>
      <sz val="10"/>
      <color theme="1"/>
      <name val="Aptos"/>
      <family val="2"/>
    </font>
    <font>
      <b/>
      <sz val="10"/>
      <color theme="0"/>
      <name val="Aptos"/>
      <family val="2"/>
    </font>
    <font>
      <b/>
      <sz val="10"/>
      <color theme="1"/>
      <name val="Arial"/>
      <family val="2"/>
    </font>
    <font>
      <sz val="10"/>
      <color theme="1"/>
      <name val="Arial"/>
      <family val="2"/>
    </font>
    <font>
      <b/>
      <sz val="8"/>
      <color theme="1"/>
      <name val="Aptos"/>
      <family val="2"/>
    </font>
    <font>
      <b/>
      <sz val="8"/>
      <name val="Aptos"/>
      <family val="2"/>
    </font>
    <font>
      <sz val="8"/>
      <color theme="1"/>
      <name val="Aptos"/>
      <family val="2"/>
    </font>
    <font>
      <i/>
      <sz val="6"/>
      <color theme="1"/>
      <name val="Aptos"/>
      <family val="2"/>
    </font>
    <font>
      <sz val="8"/>
      <name val="Aptos"/>
      <family val="2"/>
    </font>
    <font>
      <sz val="10"/>
      <name val="Aptos"/>
      <family val="2"/>
    </font>
    <font>
      <i/>
      <sz val="10"/>
      <name val="Aptos"/>
      <family val="2"/>
    </font>
    <font>
      <i/>
      <sz val="10"/>
      <color theme="1"/>
      <name val="Aptos"/>
      <family val="2"/>
    </font>
    <font>
      <b/>
      <sz val="10"/>
      <name val="Aptos"/>
      <family val="2"/>
    </font>
    <font>
      <sz val="9"/>
      <color indexed="81"/>
      <name val="Tahoma"/>
      <charset val="1"/>
    </font>
    <font>
      <sz val="10"/>
      <color theme="1"/>
      <name val="Aptos"/>
    </font>
    <font>
      <b/>
      <sz val="11"/>
      <color theme="1"/>
      <name val="Calibri"/>
      <family val="2"/>
      <scheme val="minor"/>
    </font>
  </fonts>
  <fills count="16">
    <fill>
      <patternFill patternType="none"/>
    </fill>
    <fill>
      <patternFill patternType="gray125"/>
    </fill>
    <fill>
      <patternFill patternType="solid">
        <fgColor theme="0" tint="-4.9989318521683403E-2"/>
        <bgColor indexed="64"/>
      </patternFill>
    </fill>
    <fill>
      <patternFill patternType="solid">
        <fgColor rgb="FFC00000"/>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3"/>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4" tint="0.79998168889431442"/>
        <bgColor theme="4" tint="0.79998168889431442"/>
      </patternFill>
    </fill>
    <fill>
      <patternFill patternType="solid">
        <fgColor theme="4" tint="0.79998168889431442"/>
        <bgColor indexed="64"/>
      </patternFill>
    </fill>
    <fill>
      <patternFill patternType="solid">
        <fgColor theme="4"/>
        <bgColor indexed="64"/>
      </patternFill>
    </fill>
  </fills>
  <borders count="9">
    <border>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
    <xf numFmtId="0" fontId="0" fillId="0" borderId="0"/>
    <xf numFmtId="9" fontId="2" fillId="0" borderId="0" applyFont="0" applyFill="0" applyBorder="0" applyAlignment="0" applyProtection="0"/>
  </cellStyleXfs>
  <cellXfs count="119">
    <xf numFmtId="0" fontId="0" fillId="0" borderId="0" xfId="0"/>
    <xf numFmtId="164" fontId="3" fillId="0" borderId="0" xfId="0" applyNumberFormat="1" applyFont="1" applyAlignment="1">
      <alignment horizontal="center"/>
    </xf>
    <xf numFmtId="164" fontId="4" fillId="0" borderId="0" xfId="0" applyNumberFormat="1" applyFont="1" applyAlignment="1">
      <alignment horizontal="left"/>
    </xf>
    <xf numFmtId="0" fontId="4" fillId="0" borderId="0" xfId="0" applyFont="1"/>
    <xf numFmtId="0" fontId="4" fillId="0" borderId="0" xfId="0" applyFont="1" applyAlignment="1">
      <alignment horizontal="center"/>
    </xf>
    <xf numFmtId="0" fontId="4" fillId="0" borderId="0" xfId="0" applyFont="1" applyAlignment="1">
      <alignment horizontal="left"/>
    </xf>
    <xf numFmtId="164" fontId="4" fillId="0" borderId="0" xfId="0" applyNumberFormat="1" applyFont="1" applyAlignment="1">
      <alignment horizontal="center"/>
    </xf>
    <xf numFmtId="0" fontId="3" fillId="2" borderId="0" xfId="0" applyFont="1" applyFill="1" applyAlignment="1">
      <alignment horizontal="right"/>
    </xf>
    <xf numFmtId="0" fontId="4" fillId="2" borderId="0" xfId="0" applyFont="1" applyFill="1" applyAlignment="1">
      <alignment horizontal="center"/>
    </xf>
    <xf numFmtId="9" fontId="4" fillId="2" borderId="0" xfId="1" applyFont="1" applyFill="1" applyAlignment="1">
      <alignment horizontal="center"/>
    </xf>
    <xf numFmtId="0" fontId="5" fillId="3" borderId="0" xfId="0" applyFont="1" applyFill="1" applyAlignment="1">
      <alignment horizontal="center" vertical="center"/>
    </xf>
    <xf numFmtId="0" fontId="5" fillId="3" borderId="0" xfId="0" applyFont="1" applyFill="1" applyAlignment="1">
      <alignment horizontal="left" vertical="center"/>
    </xf>
    <xf numFmtId="0" fontId="5" fillId="3" borderId="0" xfId="0" applyFont="1" applyFill="1" applyAlignment="1">
      <alignment vertical="center"/>
    </xf>
    <xf numFmtId="0" fontId="5" fillId="3" borderId="0" xfId="0" applyFont="1" applyFill="1" applyAlignment="1">
      <alignment horizontal="center" vertical="center" wrapText="1"/>
    </xf>
    <xf numFmtId="0" fontId="5" fillId="3" borderId="0" xfId="0" applyFont="1" applyFill="1" applyAlignment="1">
      <alignment horizontal="left" vertical="center" wrapText="1"/>
    </xf>
    <xf numFmtId="0" fontId="4" fillId="0" borderId="0" xfId="0" applyFont="1" applyAlignment="1">
      <alignment vertical="center"/>
    </xf>
    <xf numFmtId="165" fontId="3" fillId="0" borderId="0" xfId="0" applyNumberFormat="1" applyFont="1" applyAlignment="1">
      <alignment horizontal="center"/>
    </xf>
    <xf numFmtId="165" fontId="4" fillId="0" borderId="0" xfId="0" applyNumberFormat="1" applyFont="1" applyAlignment="1">
      <alignment horizontal="left"/>
    </xf>
    <xf numFmtId="165" fontId="6" fillId="0" borderId="0" xfId="0" applyNumberFormat="1" applyFont="1" applyAlignment="1">
      <alignment horizontal="center"/>
    </xf>
    <xf numFmtId="165" fontId="7" fillId="0" borderId="0" xfId="0" applyNumberFormat="1" applyFont="1" applyAlignment="1">
      <alignment horizontal="left"/>
    </xf>
    <xf numFmtId="0" fontId="7" fillId="0" borderId="0" xfId="0" applyFont="1"/>
    <xf numFmtId="0" fontId="7" fillId="0" borderId="0" xfId="0" applyFont="1" applyAlignment="1">
      <alignment horizontal="center"/>
    </xf>
    <xf numFmtId="0" fontId="7" fillId="0" borderId="0" xfId="0" applyFont="1" applyAlignment="1">
      <alignment horizontal="left"/>
    </xf>
    <xf numFmtId="164" fontId="7" fillId="0" borderId="0" xfId="0" applyNumberFormat="1" applyFont="1" applyAlignment="1">
      <alignment horizontal="left"/>
    </xf>
    <xf numFmtId="0" fontId="8" fillId="0" borderId="1" xfId="0" applyFont="1" applyBorder="1" applyAlignment="1">
      <alignment horizontal="center" vertical="center" wrapText="1"/>
    </xf>
    <xf numFmtId="0" fontId="9" fillId="0" borderId="0" xfId="0" applyFont="1" applyAlignment="1">
      <alignment horizontal="center" vertical="center" wrapText="1"/>
    </xf>
    <xf numFmtId="0" fontId="10" fillId="0" borderId="1" xfId="0" applyFont="1" applyBorder="1" applyAlignment="1">
      <alignment horizontal="center" vertical="center" wrapText="1"/>
    </xf>
    <xf numFmtId="0" fontId="10" fillId="0" borderId="0" xfId="0" applyFont="1" applyAlignment="1">
      <alignment horizontal="left" vertical="center" wrapText="1"/>
    </xf>
    <xf numFmtId="0" fontId="10" fillId="0" borderId="0" xfId="0" applyFont="1" applyAlignment="1">
      <alignment horizontal="center" vertical="center" wrapText="1"/>
    </xf>
    <xf numFmtId="0" fontId="10" fillId="0" borderId="2" xfId="0" applyFont="1" applyBorder="1" applyAlignment="1">
      <alignment horizontal="center" vertical="center" wrapText="1"/>
    </xf>
    <xf numFmtId="0" fontId="11" fillId="0" borderId="0" xfId="0" applyFont="1" applyAlignment="1">
      <alignment horizontal="left" vertical="center" wrapText="1"/>
    </xf>
    <xf numFmtId="0" fontId="10" fillId="0" borderId="1" xfId="0" applyFont="1" applyBorder="1" applyAlignment="1">
      <alignment vertical="center" wrapText="1"/>
    </xf>
    <xf numFmtId="0" fontId="10" fillId="0" borderId="0" xfId="0" applyFont="1" applyAlignment="1">
      <alignment vertical="center" wrapText="1"/>
    </xf>
    <xf numFmtId="1" fontId="10" fillId="0" borderId="1" xfId="0" applyNumberFormat="1" applyFont="1" applyBorder="1" applyAlignment="1">
      <alignment horizontal="center" vertical="center" wrapText="1"/>
    </xf>
    <xf numFmtId="0" fontId="12" fillId="0" borderId="0" xfId="0" applyFont="1" applyAlignment="1">
      <alignment horizontal="center" vertical="center" wrapText="1"/>
    </xf>
    <xf numFmtId="9" fontId="10" fillId="0" borderId="1" xfId="1" applyFont="1" applyBorder="1" applyAlignment="1">
      <alignment horizontal="center" vertical="center" wrapText="1"/>
    </xf>
    <xf numFmtId="0" fontId="12" fillId="0" borderId="0" xfId="0" applyFont="1" applyAlignment="1">
      <alignment vertical="center" wrapText="1"/>
    </xf>
    <xf numFmtId="0" fontId="10" fillId="0" borderId="2" xfId="0" applyFont="1" applyBorder="1" applyAlignment="1">
      <alignment vertical="center" wrapText="1"/>
    </xf>
    <xf numFmtId="0" fontId="5" fillId="3" borderId="3" xfId="0" applyFont="1" applyFill="1" applyBorder="1" applyAlignment="1">
      <alignment horizontal="center" vertical="center"/>
    </xf>
    <xf numFmtId="0" fontId="5" fillId="3" borderId="4" xfId="0" applyFont="1" applyFill="1" applyBorder="1" applyAlignment="1">
      <alignment horizontal="center" vertical="center"/>
    </xf>
    <xf numFmtId="0" fontId="5" fillId="4" borderId="3" xfId="0" applyFont="1" applyFill="1" applyBorder="1" applyAlignment="1">
      <alignment horizontal="center" vertical="center"/>
    </xf>
    <xf numFmtId="0" fontId="5" fillId="4" borderId="4" xfId="0" applyFont="1" applyFill="1" applyBorder="1" applyAlignment="1">
      <alignment horizontal="center" vertical="center"/>
    </xf>
    <xf numFmtId="0" fontId="5" fillId="5" borderId="3" xfId="0" applyFont="1" applyFill="1" applyBorder="1" applyAlignment="1">
      <alignment horizontal="center" vertical="center"/>
    </xf>
    <xf numFmtId="0" fontId="5" fillId="5" borderId="5" xfId="0" applyFont="1" applyFill="1" applyBorder="1" applyAlignment="1">
      <alignment horizontal="center" vertical="center"/>
    </xf>
    <xf numFmtId="0" fontId="5" fillId="5" borderId="4" xfId="0" applyFont="1" applyFill="1" applyBorder="1" applyAlignment="1">
      <alignment horizontal="center" vertical="center"/>
    </xf>
    <xf numFmtId="0" fontId="5" fillId="6" borderId="3" xfId="0" applyFont="1" applyFill="1" applyBorder="1" applyAlignment="1">
      <alignment horizontal="center" vertical="center"/>
    </xf>
    <xf numFmtId="0" fontId="5" fillId="6" borderId="5" xfId="0" applyFont="1" applyFill="1" applyBorder="1" applyAlignment="1">
      <alignment horizontal="center" vertical="center"/>
    </xf>
    <xf numFmtId="0" fontId="5" fillId="6" borderId="4" xfId="0" applyFont="1" applyFill="1" applyBorder="1" applyAlignment="1">
      <alignment horizontal="center" vertical="center"/>
    </xf>
    <xf numFmtId="0" fontId="5" fillId="7" borderId="1" xfId="0" applyFont="1" applyFill="1" applyBorder="1" applyAlignment="1">
      <alignment horizontal="center" vertical="center"/>
    </xf>
    <xf numFmtId="0" fontId="5" fillId="7" borderId="0" xfId="0" applyFont="1" applyFill="1" applyAlignment="1">
      <alignment horizontal="center" vertical="center"/>
    </xf>
    <xf numFmtId="0" fontId="4" fillId="0" borderId="1" xfId="0" applyFont="1" applyBorder="1" applyAlignment="1">
      <alignment vertical="center"/>
    </xf>
    <xf numFmtId="0" fontId="3" fillId="2" borderId="1" xfId="0" applyFont="1" applyFill="1" applyBorder="1" applyAlignment="1">
      <alignment horizontal="center" vertical="center" wrapText="1"/>
    </xf>
    <xf numFmtId="0" fontId="13" fillId="2" borderId="0" xfId="0" applyFont="1" applyFill="1" applyAlignment="1">
      <alignment horizontal="center" vertical="center" wrapText="1"/>
    </xf>
    <xf numFmtId="0" fontId="4" fillId="2" borderId="1" xfId="0" applyFont="1" applyFill="1" applyBorder="1" applyAlignment="1">
      <alignment horizontal="center" vertical="center" wrapText="1"/>
    </xf>
    <xf numFmtId="0" fontId="4" fillId="2" borderId="0" xfId="0" applyFont="1" applyFill="1" applyAlignment="1">
      <alignment horizontal="left" vertical="center" wrapText="1"/>
    </xf>
    <xf numFmtId="0" fontId="13" fillId="2" borderId="1" xfId="0" applyFont="1" applyFill="1" applyBorder="1" applyAlignment="1">
      <alignment horizontal="center" vertical="center" wrapText="1"/>
    </xf>
    <xf numFmtId="0" fontId="14" fillId="2" borderId="0" xfId="0" applyFont="1" applyFill="1" applyAlignment="1">
      <alignment horizontal="center" vertical="center" wrapText="1"/>
    </xf>
    <xf numFmtId="0" fontId="15" fillId="2" borderId="0" xfId="0" applyFont="1" applyFill="1" applyAlignment="1">
      <alignment horizontal="center" vertical="center" wrapText="1"/>
    </xf>
    <xf numFmtId="0" fontId="15" fillId="2"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1" xfId="0" applyFont="1" applyFill="1" applyBorder="1" applyAlignment="1">
      <alignment horizontal="left" vertical="center" wrapText="1"/>
    </xf>
    <xf numFmtId="0" fontId="4" fillId="0" borderId="1" xfId="0" applyFont="1" applyBorder="1" applyAlignment="1">
      <alignment vertical="center" wrapText="1"/>
    </xf>
    <xf numFmtId="0" fontId="4" fillId="0" borderId="0" xfId="0" applyFont="1" applyAlignment="1">
      <alignment vertical="center" wrapText="1"/>
    </xf>
    <xf numFmtId="165" fontId="3" fillId="0" borderId="6" xfId="0" applyNumberFormat="1" applyFont="1" applyBorder="1" applyAlignment="1">
      <alignment horizontal="center"/>
    </xf>
    <xf numFmtId="0" fontId="13" fillId="0" borderId="7" xfId="0" applyFont="1" applyBorder="1" applyAlignment="1">
      <alignment horizontal="center"/>
    </xf>
    <xf numFmtId="0" fontId="4" fillId="0" borderId="6" xfId="0" applyFont="1" applyBorder="1" applyAlignment="1">
      <alignment horizontal="center"/>
    </xf>
    <xf numFmtId="0" fontId="4" fillId="0" borderId="7" xfId="0" applyFont="1" applyBorder="1" applyAlignment="1">
      <alignment horizontal="left"/>
    </xf>
    <xf numFmtId="0" fontId="4" fillId="0" borderId="7" xfId="0" applyFont="1" applyBorder="1" applyAlignment="1">
      <alignment horizontal="center"/>
    </xf>
    <xf numFmtId="0" fontId="4" fillId="0" borderId="8" xfId="0" applyFont="1" applyBorder="1" applyAlignment="1">
      <alignment horizontal="center"/>
    </xf>
    <xf numFmtId="0" fontId="10" fillId="0" borderId="7" xfId="0" applyFont="1" applyBorder="1" applyAlignment="1">
      <alignment horizontal="left"/>
    </xf>
    <xf numFmtId="0" fontId="4" fillId="0" borderId="6" xfId="0" applyFont="1" applyBorder="1"/>
    <xf numFmtId="0" fontId="4" fillId="0" borderId="7" xfId="0" applyFont="1" applyBorder="1"/>
    <xf numFmtId="165" fontId="3" fillId="0" borderId="1" xfId="0" applyNumberFormat="1" applyFont="1" applyBorder="1" applyAlignment="1">
      <alignment horizontal="center"/>
    </xf>
    <xf numFmtId="0" fontId="13" fillId="0" borderId="0" xfId="0" applyFont="1" applyAlignment="1">
      <alignment horizontal="center"/>
    </xf>
    <xf numFmtId="0" fontId="4" fillId="0" borderId="1" xfId="0" applyFont="1" applyBorder="1" applyAlignment="1">
      <alignment horizontal="center"/>
    </xf>
    <xf numFmtId="0" fontId="4" fillId="0" borderId="2" xfId="0" applyFont="1" applyBorder="1" applyAlignment="1">
      <alignment horizontal="center"/>
    </xf>
    <xf numFmtId="0" fontId="10" fillId="0" borderId="0" xfId="0" applyFont="1" applyAlignment="1">
      <alignment horizontal="left"/>
    </xf>
    <xf numFmtId="0" fontId="4" fillId="0" borderId="1" xfId="0" applyFont="1" applyBorder="1"/>
    <xf numFmtId="0" fontId="10" fillId="0" borderId="0" xfId="0" applyFont="1"/>
    <xf numFmtId="0" fontId="10" fillId="0" borderId="7" xfId="0" applyFont="1" applyBorder="1"/>
    <xf numFmtId="165" fontId="16" fillId="0" borderId="1" xfId="0" applyNumberFormat="1" applyFont="1" applyBorder="1" applyAlignment="1">
      <alignment horizontal="center"/>
    </xf>
    <xf numFmtId="0" fontId="13" fillId="0" borderId="1" xfId="0" applyFont="1" applyBorder="1" applyAlignment="1">
      <alignment horizontal="center"/>
    </xf>
    <xf numFmtId="0" fontId="13" fillId="0" borderId="0" xfId="0" applyFont="1" applyAlignment="1">
      <alignment horizontal="left"/>
    </xf>
    <xf numFmtId="0" fontId="13" fillId="0" borderId="2" xfId="0" applyFont="1" applyBorder="1" applyAlignment="1">
      <alignment horizontal="center"/>
    </xf>
    <xf numFmtId="0" fontId="12" fillId="0" borderId="0" xfId="0" applyFont="1" applyAlignment="1">
      <alignment horizontal="left"/>
    </xf>
    <xf numFmtId="0" fontId="13" fillId="0" borderId="1" xfId="0" applyFont="1" applyBorder="1"/>
    <xf numFmtId="0" fontId="12" fillId="0" borderId="0" xfId="0" applyFont="1"/>
    <xf numFmtId="0" fontId="13" fillId="0" borderId="0" xfId="0" applyFont="1"/>
    <xf numFmtId="165" fontId="16" fillId="0" borderId="6" xfId="0" applyNumberFormat="1" applyFont="1" applyBorder="1" applyAlignment="1">
      <alignment horizontal="center"/>
    </xf>
    <xf numFmtId="0" fontId="13" fillId="0" borderId="6" xfId="0" applyFont="1" applyBorder="1" applyAlignment="1">
      <alignment horizontal="center"/>
    </xf>
    <xf numFmtId="0" fontId="1" fillId="0" borderId="8" xfId="0" applyFont="1" applyBorder="1"/>
    <xf numFmtId="0" fontId="13" fillId="0" borderId="8" xfId="0" applyFont="1" applyBorder="1" applyAlignment="1">
      <alignment horizontal="center"/>
    </xf>
    <xf numFmtId="0" fontId="13" fillId="0" borderId="7" xfId="0" applyFont="1" applyBorder="1" applyAlignment="1">
      <alignment horizontal="left"/>
    </xf>
    <xf numFmtId="0" fontId="12" fillId="0" borderId="7" xfId="0" applyFont="1" applyBorder="1" applyAlignment="1">
      <alignment horizontal="left"/>
    </xf>
    <xf numFmtId="0" fontId="13" fillId="0" borderId="6" xfId="0" applyFont="1" applyBorder="1"/>
    <xf numFmtId="0" fontId="12" fillId="0" borderId="7" xfId="0" applyFont="1" applyBorder="1"/>
    <xf numFmtId="0" fontId="13" fillId="0" borderId="7" xfId="0" applyFont="1" applyBorder="1"/>
    <xf numFmtId="0" fontId="12" fillId="0" borderId="0" xfId="0" applyFont="1" applyAlignment="1">
      <alignment wrapText="1"/>
    </xf>
    <xf numFmtId="0" fontId="10" fillId="0" borderId="7" xfId="0" quotePrefix="1" applyFont="1" applyBorder="1" applyAlignment="1">
      <alignment horizontal="left"/>
    </xf>
    <xf numFmtId="0" fontId="18" fillId="0" borderId="0" xfId="0" applyFont="1"/>
    <xf numFmtId="0" fontId="3" fillId="8" borderId="0" xfId="0" applyFont="1" applyFill="1" applyAlignment="1">
      <alignment horizontal="center"/>
    </xf>
    <xf numFmtId="0" fontId="3" fillId="9" borderId="0" xfId="0" applyFont="1" applyFill="1" applyAlignment="1">
      <alignment horizontal="center"/>
    </xf>
    <xf numFmtId="0" fontId="3" fillId="10" borderId="0" xfId="0" applyFont="1" applyFill="1" applyAlignment="1">
      <alignment horizontal="center"/>
    </xf>
    <xf numFmtId="0" fontId="0" fillId="11" borderId="0" xfId="0" applyFill="1"/>
    <xf numFmtId="0" fontId="0" fillId="12" borderId="0" xfId="0" applyFill="1"/>
    <xf numFmtId="0" fontId="18" fillId="0" borderId="0" xfId="0" applyFont="1" applyAlignment="1">
      <alignment horizontal="left"/>
    </xf>
    <xf numFmtId="0" fontId="3" fillId="0" borderId="0" xfId="0" applyFont="1"/>
    <xf numFmtId="0" fontId="0" fillId="0" borderId="0" xfId="0" applyAlignment="1">
      <alignment horizontal="left"/>
    </xf>
    <xf numFmtId="0" fontId="18" fillId="0" borderId="0" xfId="0" applyFont="1" applyAlignment="1">
      <alignment horizontal="left" indent="1"/>
    </xf>
    <xf numFmtId="0" fontId="0" fillId="0" borderId="0" xfId="0" applyAlignment="1">
      <alignment horizontal="left" indent="1"/>
    </xf>
    <xf numFmtId="0" fontId="4" fillId="0" borderId="0" xfId="0" applyFont="1" applyAlignment="1">
      <alignment horizontal="left" indent="1"/>
    </xf>
    <xf numFmtId="0" fontId="3" fillId="13" borderId="0" xfId="0" applyFont="1" applyFill="1"/>
    <xf numFmtId="0" fontId="0" fillId="0" borderId="0" xfId="0" applyAlignment="1">
      <alignment wrapText="1"/>
    </xf>
    <xf numFmtId="0" fontId="0" fillId="0" borderId="0" xfId="0" applyAlignment="1">
      <alignment vertical="center"/>
    </xf>
    <xf numFmtId="0" fontId="0" fillId="0" borderId="0" xfId="0" applyAlignment="1">
      <alignment vertical="center" wrapText="1"/>
    </xf>
    <xf numFmtId="0" fontId="19" fillId="0" borderId="0" xfId="0" applyFont="1" applyAlignment="1">
      <alignment vertical="center"/>
    </xf>
    <xf numFmtId="0" fontId="19" fillId="14" borderId="0" xfId="0" applyFont="1" applyFill="1" applyAlignment="1">
      <alignment vertical="center"/>
    </xf>
    <xf numFmtId="0" fontId="19" fillId="15" borderId="0" xfId="0" applyFont="1" applyFill="1" applyAlignment="1">
      <alignment vertical="center"/>
    </xf>
  </cellXfs>
  <cellStyles count="2">
    <cellStyle name="Normal" xfId="0" builtinId="0"/>
    <cellStyle name="Percent" xfId="1" builtinId="5"/>
  </cellStyles>
  <dxfs count="24">
    <dxf>
      <fill>
        <patternFill patternType="solid">
          <bgColor theme="7" tint="0.79998168889431442"/>
        </patternFill>
      </fill>
    </dxf>
    <dxf>
      <fill>
        <patternFill patternType="solid">
          <bgColor theme="7" tint="0.59999389629810485"/>
        </patternFill>
      </fill>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name val="Aptos"/>
      </font>
    </dxf>
    <dxf>
      <font>
        <name val="Aptos"/>
      </font>
    </dxf>
    <dxf>
      <font>
        <name val="Aptos"/>
      </font>
    </dxf>
    <dxf>
      <font>
        <name val="Aptos"/>
      </font>
    </dxf>
    <dxf>
      <font>
        <name val="Aptos"/>
      </font>
    </dxf>
    <dxf>
      <font>
        <name val="Aptos"/>
      </font>
    </dxf>
    <dxf>
      <font>
        <name val="Aptos"/>
      </font>
    </dxf>
    <dxf>
      <font>
        <name val="Aptos"/>
      </font>
    </dxf>
    <dxf>
      <font>
        <name val="Aptos"/>
      </font>
    </dxf>
    <dxf>
      <font>
        <name val="Aptos"/>
      </font>
    </dxf>
    <dxf>
      <font>
        <name val="Aptos"/>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487680</xdr:colOff>
      <xdr:row>0</xdr:row>
      <xdr:rowOff>175260</xdr:rowOff>
    </xdr:from>
    <xdr:to>
      <xdr:col>12</xdr:col>
      <xdr:colOff>306705</xdr:colOff>
      <xdr:row>45</xdr:row>
      <xdr:rowOff>99060</xdr:rowOff>
    </xdr:to>
    <xdr:pic>
      <xdr:nvPicPr>
        <xdr:cNvPr id="3" name="Picture 2">
          <a:extLst>
            <a:ext uri="{FF2B5EF4-FFF2-40B4-BE49-F238E27FC236}">
              <a16:creationId xmlns:a16="http://schemas.microsoft.com/office/drawing/2014/main" id="{40BBC0E0-C54A-A550-F403-DC9A89BA66A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87680" y="175260"/>
          <a:ext cx="7134225" cy="81534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sites/SustainablePSSGroup/Delte%20dokumenter/General/03.%20Supervision/04.%20PhD%20students/01.%20Current/Parolin%20(Gi&#225;como)/08.%20Trade-offs/2.%20Literature%20review%20-%20challenges/SLR%20trade-off%20challenges.xlsx?F0277FA9" TargetMode="External"/><Relationship Id="rId1" Type="http://schemas.openxmlformats.org/officeDocument/2006/relationships/externalLinkPath" Target="file:///\\F0277FA9\SLR%20trade-off%20challeng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lection"/>
      <sheetName val="extraction"/>
      <sheetName val="extraction_filled"/>
      <sheetName val="analysis_virtues"/>
      <sheetName val="table with solutions"/>
      <sheetName val="clustering"/>
      <sheetName val="validation"/>
      <sheetName val="final table"/>
      <sheetName val="control_extraction"/>
      <sheetName val="search string"/>
      <sheetName val="scopus extraction"/>
    </sheetNames>
    <sheetDataSet>
      <sheetData sheetId="0">
        <row r="7">
          <cell r="B7" t="str">
            <v>A-ID</v>
          </cell>
          <cell r="C7" t="str">
            <v>Reference</v>
          </cell>
        </row>
        <row r="8">
          <cell r="B8">
            <v>1</v>
          </cell>
          <cell r="C8" t="str">
            <v>Kravchenko2021</v>
          </cell>
          <cell r="G8">
            <v>1</v>
          </cell>
        </row>
        <row r="9">
          <cell r="B9">
            <v>2</v>
          </cell>
          <cell r="C9" t="str">
            <v>Abadi2020</v>
          </cell>
          <cell r="G9">
            <v>0</v>
          </cell>
        </row>
        <row r="10">
          <cell r="B10">
            <v>3</v>
          </cell>
          <cell r="C10" t="str">
            <v>Abbas2015</v>
          </cell>
          <cell r="G10">
            <v>1</v>
          </cell>
        </row>
        <row r="11">
          <cell r="B11">
            <v>4</v>
          </cell>
          <cell r="C11" t="str">
            <v>Aghdaie2020</v>
          </cell>
          <cell r="G11">
            <v>0</v>
          </cell>
        </row>
        <row r="12">
          <cell r="B12">
            <v>5</v>
          </cell>
          <cell r="C12" t="str">
            <v>Akhundzadeh2017</v>
          </cell>
          <cell r="G12">
            <v>0</v>
          </cell>
        </row>
        <row r="13">
          <cell r="B13">
            <v>6</v>
          </cell>
          <cell r="C13" t="str">
            <v>Altun2013</v>
          </cell>
          <cell r="G13">
            <v>0</v>
          </cell>
        </row>
        <row r="14">
          <cell r="B14">
            <v>7</v>
          </cell>
          <cell r="C14" t="str">
            <v>Ameli2017</v>
          </cell>
          <cell r="G14">
            <v>0</v>
          </cell>
        </row>
        <row r="15">
          <cell r="B15">
            <v>8</v>
          </cell>
          <cell r="C15" t="str">
            <v>An2017</v>
          </cell>
          <cell r="G15">
            <v>0</v>
          </cell>
        </row>
        <row r="16">
          <cell r="B16">
            <v>9</v>
          </cell>
          <cell r="C16" t="str">
            <v>Angelo2020</v>
          </cell>
          <cell r="G16">
            <v>1</v>
          </cell>
        </row>
        <row r="17">
          <cell r="B17">
            <v>10</v>
          </cell>
          <cell r="C17" t="str">
            <v>Arbabi2021</v>
          </cell>
          <cell r="G17">
            <v>0</v>
          </cell>
        </row>
        <row r="18">
          <cell r="B18">
            <v>11</v>
          </cell>
          <cell r="C18" t="str">
            <v>Arendt2012</v>
          </cell>
          <cell r="G18">
            <v>0</v>
          </cell>
        </row>
        <row r="19">
          <cell r="B19">
            <v>12</v>
          </cell>
          <cell r="C19" t="str">
            <v>Asmone2018</v>
          </cell>
          <cell r="G19">
            <v>1</v>
          </cell>
        </row>
        <row r="20">
          <cell r="B20">
            <v>13</v>
          </cell>
          <cell r="C20" t="str">
            <v>Ayag2021</v>
          </cell>
          <cell r="G20">
            <v>0</v>
          </cell>
        </row>
        <row r="21">
          <cell r="B21">
            <v>14</v>
          </cell>
          <cell r="C21" t="str">
            <v>Bacharoudis2018</v>
          </cell>
          <cell r="G21">
            <v>0</v>
          </cell>
        </row>
        <row r="22">
          <cell r="B22">
            <v>15</v>
          </cell>
          <cell r="C22" t="str">
            <v>Balali2014</v>
          </cell>
          <cell r="G22">
            <v>0</v>
          </cell>
        </row>
        <row r="23">
          <cell r="B23">
            <v>16</v>
          </cell>
          <cell r="C23" t="str">
            <v>Bali2022</v>
          </cell>
          <cell r="G23">
            <v>0</v>
          </cell>
        </row>
        <row r="24">
          <cell r="B24">
            <v>17</v>
          </cell>
          <cell r="C24" t="str">
            <v>Barker2008</v>
          </cell>
          <cell r="G24">
            <v>0</v>
          </cell>
        </row>
        <row r="25">
          <cell r="B25">
            <v>18</v>
          </cell>
          <cell r="C25" t="str">
            <v>Bekius2022</v>
          </cell>
          <cell r="G25">
            <v>1</v>
          </cell>
        </row>
        <row r="26">
          <cell r="B26">
            <v>19</v>
          </cell>
          <cell r="C26" t="str">
            <v>Belecheanu2005</v>
          </cell>
          <cell r="G26">
            <v>1</v>
          </cell>
        </row>
        <row r="27">
          <cell r="B27">
            <v>20</v>
          </cell>
          <cell r="C27" t="str">
            <v>BenBassat2016</v>
          </cell>
          <cell r="G27">
            <v>0</v>
          </cell>
        </row>
        <row r="28">
          <cell r="B28">
            <v>21</v>
          </cell>
          <cell r="C28" t="str">
            <v>Bertoni2015</v>
          </cell>
          <cell r="G28">
            <v>1</v>
          </cell>
        </row>
        <row r="29">
          <cell r="B29">
            <v>22</v>
          </cell>
          <cell r="C29" t="str">
            <v>Bertoni2020</v>
          </cell>
          <cell r="G29">
            <v>1</v>
          </cell>
        </row>
        <row r="30">
          <cell r="B30">
            <v>23</v>
          </cell>
          <cell r="C30" t="str">
            <v>Bertoni2017</v>
          </cell>
          <cell r="G30">
            <v>1</v>
          </cell>
        </row>
        <row r="31">
          <cell r="B31">
            <v>24</v>
          </cell>
          <cell r="C31" t="str">
            <v>Bertoni2018</v>
          </cell>
          <cell r="G31">
            <v>1</v>
          </cell>
        </row>
        <row r="32">
          <cell r="B32">
            <v>25</v>
          </cell>
          <cell r="C32" t="str">
            <v>Bianchi2020</v>
          </cell>
          <cell r="G32">
            <v>0</v>
          </cell>
        </row>
        <row r="33">
          <cell r="B33">
            <v>26</v>
          </cell>
          <cell r="C33" t="str">
            <v>Bigolin2021</v>
          </cell>
          <cell r="G33">
            <v>1</v>
          </cell>
        </row>
        <row r="34">
          <cell r="B34">
            <v>27</v>
          </cell>
          <cell r="C34" t="str">
            <v>Bracke2017</v>
          </cell>
          <cell r="G34">
            <v>0</v>
          </cell>
        </row>
        <row r="35">
          <cell r="B35">
            <v>28</v>
          </cell>
          <cell r="C35" t="str">
            <v>Budde2015</v>
          </cell>
          <cell r="G35">
            <v>0</v>
          </cell>
        </row>
        <row r="36">
          <cell r="B36">
            <v>29</v>
          </cell>
          <cell r="C36" t="str">
            <v>Burt2020</v>
          </cell>
          <cell r="G36">
            <v>0</v>
          </cell>
        </row>
        <row r="37">
          <cell r="B37">
            <v>30</v>
          </cell>
          <cell r="C37" t="str">
            <v>Byggeth2006</v>
          </cell>
          <cell r="G37">
            <v>1</v>
          </cell>
        </row>
        <row r="38">
          <cell r="B38">
            <v>31</v>
          </cell>
          <cell r="C38" t="str">
            <v>Carteni2020</v>
          </cell>
          <cell r="G38">
            <v>0</v>
          </cell>
        </row>
        <row r="39">
          <cell r="B39">
            <v>32</v>
          </cell>
          <cell r="C39" t="str">
            <v>Chaganti2014</v>
          </cell>
          <cell r="G39">
            <v>0</v>
          </cell>
        </row>
        <row r="40">
          <cell r="B40">
            <v>33</v>
          </cell>
          <cell r="C40" t="str">
            <v>Chen2009</v>
          </cell>
          <cell r="G40">
            <v>0</v>
          </cell>
        </row>
        <row r="41">
          <cell r="B41">
            <v>34</v>
          </cell>
          <cell r="C41" t="str">
            <v>Chen2000</v>
          </cell>
          <cell r="G41">
            <v>0</v>
          </cell>
        </row>
        <row r="42">
          <cell r="B42">
            <v>35</v>
          </cell>
          <cell r="C42" t="str">
            <v>Chen2012</v>
          </cell>
          <cell r="G42">
            <v>0</v>
          </cell>
        </row>
        <row r="43">
          <cell r="B43">
            <v>36</v>
          </cell>
          <cell r="C43" t="str">
            <v>Cheung2018</v>
          </cell>
          <cell r="G43">
            <v>0</v>
          </cell>
        </row>
        <row r="44">
          <cell r="B44">
            <v>37</v>
          </cell>
          <cell r="C44" t="str">
            <v>Chiu2008</v>
          </cell>
          <cell r="G44">
            <v>0</v>
          </cell>
        </row>
        <row r="45">
          <cell r="B45">
            <v>38</v>
          </cell>
          <cell r="C45" t="str">
            <v>Chunhua2020</v>
          </cell>
          <cell r="G45">
            <v>0</v>
          </cell>
        </row>
        <row r="46">
          <cell r="B46">
            <v>39</v>
          </cell>
          <cell r="C46" t="str">
            <v>Corrigan2008</v>
          </cell>
          <cell r="G46">
            <v>0</v>
          </cell>
        </row>
        <row r="47">
          <cell r="B47">
            <v>40</v>
          </cell>
          <cell r="C47" t="str">
            <v>Daim2013</v>
          </cell>
          <cell r="G47">
            <v>0</v>
          </cell>
        </row>
        <row r="48">
          <cell r="B48">
            <v>41</v>
          </cell>
          <cell r="C48" t="str">
            <v>Daneshpour2017</v>
          </cell>
          <cell r="G48">
            <v>0</v>
          </cell>
        </row>
        <row r="49">
          <cell r="B49">
            <v>42</v>
          </cell>
          <cell r="C49" t="str">
            <v>Oliveira2015</v>
          </cell>
          <cell r="G49">
            <v>1</v>
          </cell>
        </row>
        <row r="50">
          <cell r="B50">
            <v>43</v>
          </cell>
          <cell r="C50" t="str">
            <v>Debo2005</v>
          </cell>
          <cell r="G50">
            <v>0</v>
          </cell>
        </row>
        <row r="51">
          <cell r="B51">
            <v>44</v>
          </cell>
          <cell r="C51" t="str">
            <v>Demirkan2015</v>
          </cell>
          <cell r="G51">
            <v>0</v>
          </cell>
        </row>
        <row r="52">
          <cell r="B52">
            <v>45</v>
          </cell>
          <cell r="C52" t="str">
            <v>Drain2018</v>
          </cell>
          <cell r="G52">
            <v>0</v>
          </cell>
        </row>
        <row r="53">
          <cell r="B53">
            <v>46</v>
          </cell>
          <cell r="C53" t="str">
            <v>Dursun2020</v>
          </cell>
          <cell r="G53">
            <v>0</v>
          </cell>
        </row>
        <row r="54">
          <cell r="B54">
            <v>47</v>
          </cell>
          <cell r="C54" t="str">
            <v>Dwarakanath1995</v>
          </cell>
          <cell r="G54">
            <v>1</v>
          </cell>
        </row>
        <row r="55">
          <cell r="B55">
            <v>48</v>
          </cell>
          <cell r="C55" t="str">
            <v>Epping2018</v>
          </cell>
          <cell r="G55">
            <v>0</v>
          </cell>
        </row>
        <row r="56">
          <cell r="B56">
            <v>49</v>
          </cell>
          <cell r="C56" t="str">
            <v>Erbe2011</v>
          </cell>
          <cell r="G56">
            <v>0</v>
          </cell>
        </row>
        <row r="57">
          <cell r="B57">
            <v>50</v>
          </cell>
          <cell r="C57" t="str">
            <v>Eriksson2008</v>
          </cell>
          <cell r="G57">
            <v>0</v>
          </cell>
        </row>
        <row r="58">
          <cell r="B58">
            <v>51</v>
          </cell>
          <cell r="C58" t="str">
            <v>Fan2017</v>
          </cell>
          <cell r="G58">
            <v>0</v>
          </cell>
        </row>
        <row r="59">
          <cell r="B59">
            <v>52</v>
          </cell>
          <cell r="C59" t="str">
            <v>Favi2016</v>
          </cell>
          <cell r="G59">
            <v>0</v>
          </cell>
        </row>
        <row r="60">
          <cell r="B60">
            <v>53</v>
          </cell>
          <cell r="C60" t="str">
            <v>Feather2003</v>
          </cell>
          <cell r="G60">
            <v>0</v>
          </cell>
        </row>
        <row r="61">
          <cell r="B61">
            <v>54</v>
          </cell>
          <cell r="C61" t="str">
            <v>Ferguson2023</v>
          </cell>
          <cell r="G61">
            <v>1</v>
          </cell>
        </row>
        <row r="62">
          <cell r="B62">
            <v>55</v>
          </cell>
          <cell r="C62" t="str">
            <v>Feria2019</v>
          </cell>
          <cell r="G62">
            <v>0</v>
          </cell>
        </row>
        <row r="63">
          <cell r="B63">
            <v>56</v>
          </cell>
          <cell r="C63" t="str">
            <v>Fernandez2020</v>
          </cell>
          <cell r="G63">
            <v>0</v>
          </cell>
        </row>
        <row r="64">
          <cell r="B64">
            <v>57</v>
          </cell>
          <cell r="C64" t="str">
            <v>Frost2022</v>
          </cell>
          <cell r="G64">
            <v>0</v>
          </cell>
        </row>
        <row r="65">
          <cell r="B65">
            <v>58</v>
          </cell>
          <cell r="C65" t="str">
            <v>Fusaro2018</v>
          </cell>
          <cell r="G65">
            <v>0</v>
          </cell>
        </row>
        <row r="66">
          <cell r="B66">
            <v>59</v>
          </cell>
          <cell r="C66" t="str">
            <v>Fusaro2017</v>
          </cell>
          <cell r="G66">
            <v>0</v>
          </cell>
        </row>
        <row r="67">
          <cell r="B67">
            <v>60</v>
          </cell>
          <cell r="C67" t="str">
            <v>Gbededo2020</v>
          </cell>
          <cell r="G67">
            <v>0</v>
          </cell>
        </row>
        <row r="68">
          <cell r="B68">
            <v>61</v>
          </cell>
          <cell r="C68" t="str">
            <v>Gerassimidou2021</v>
          </cell>
          <cell r="G68">
            <v>0</v>
          </cell>
        </row>
        <row r="69">
          <cell r="B69">
            <v>62</v>
          </cell>
          <cell r="C69" t="str">
            <v>Gibson2006</v>
          </cell>
          <cell r="G69">
            <v>1</v>
          </cell>
        </row>
        <row r="70">
          <cell r="B70">
            <v>63</v>
          </cell>
          <cell r="C70" t="str">
            <v>Giuffre2021</v>
          </cell>
          <cell r="G70">
            <v>0</v>
          </cell>
        </row>
        <row r="71">
          <cell r="B71">
            <v>64</v>
          </cell>
          <cell r="C71" t="str">
            <v>Gocer2021</v>
          </cell>
          <cell r="G71">
            <v>0</v>
          </cell>
        </row>
        <row r="72">
          <cell r="B72">
            <v>65</v>
          </cell>
          <cell r="C72" t="str">
            <v>Gold1997</v>
          </cell>
          <cell r="G72">
            <v>0</v>
          </cell>
        </row>
        <row r="73">
          <cell r="B73">
            <v>66</v>
          </cell>
          <cell r="C73" t="str">
            <v>Goncalves2007</v>
          </cell>
          <cell r="G73">
            <v>0</v>
          </cell>
        </row>
        <row r="74">
          <cell r="B74">
            <v>67</v>
          </cell>
          <cell r="C74" t="str">
            <v>Gong2019</v>
          </cell>
          <cell r="G74">
            <v>0</v>
          </cell>
        </row>
        <row r="75">
          <cell r="B75">
            <v>68</v>
          </cell>
          <cell r="C75" t="str">
            <v>Gould2017</v>
          </cell>
          <cell r="G75">
            <v>1</v>
          </cell>
        </row>
        <row r="76">
          <cell r="B76">
            <v>69</v>
          </cell>
          <cell r="C76" t="str">
            <v>Melgarejo2019</v>
          </cell>
          <cell r="G76">
            <v>0</v>
          </cell>
        </row>
        <row r="77">
          <cell r="B77">
            <v>70</v>
          </cell>
          <cell r="C77" t="str">
            <v>Gupta2021</v>
          </cell>
          <cell r="G77">
            <v>0</v>
          </cell>
        </row>
        <row r="78">
          <cell r="B78">
            <v>71</v>
          </cell>
          <cell r="C78" t="str">
            <v>Gupta2020</v>
          </cell>
          <cell r="G78">
            <v>0</v>
          </cell>
        </row>
        <row r="79">
          <cell r="B79">
            <v>72</v>
          </cell>
          <cell r="C79" t="str">
            <v>Gustavsson2008</v>
          </cell>
          <cell r="G79">
            <v>1</v>
          </cell>
        </row>
        <row r="80">
          <cell r="B80">
            <v>73</v>
          </cell>
          <cell r="C80" t="str">
            <v>Hamdi2006</v>
          </cell>
          <cell r="G80">
            <v>0</v>
          </cell>
        </row>
        <row r="81">
          <cell r="B81">
            <v>74</v>
          </cell>
          <cell r="C81" t="str">
            <v>Han2023</v>
          </cell>
          <cell r="G81">
            <v>0</v>
          </cell>
        </row>
        <row r="82">
          <cell r="B82">
            <v>75</v>
          </cell>
          <cell r="C82" t="str">
            <v>Hansen2012</v>
          </cell>
          <cell r="G82">
            <v>0</v>
          </cell>
        </row>
        <row r="83">
          <cell r="B83">
            <v>76</v>
          </cell>
          <cell r="C83" t="str">
            <v>Haque2000</v>
          </cell>
          <cell r="G83">
            <v>0</v>
          </cell>
        </row>
        <row r="84">
          <cell r="B84">
            <v>77</v>
          </cell>
          <cell r="C84" t="str">
            <v>Harivardhini2017</v>
          </cell>
          <cell r="G84">
            <v>1</v>
          </cell>
        </row>
        <row r="85">
          <cell r="B85">
            <v>78</v>
          </cell>
          <cell r="C85" t="str">
            <v>Hellenbrand2009</v>
          </cell>
          <cell r="G85">
            <v>0</v>
          </cell>
        </row>
        <row r="86">
          <cell r="B86">
            <v>79</v>
          </cell>
          <cell r="C86" t="str">
            <v>Hoffenson2015</v>
          </cell>
          <cell r="G86">
            <v>1</v>
          </cell>
        </row>
        <row r="87">
          <cell r="B87">
            <v>80</v>
          </cell>
          <cell r="C87" t="str">
            <v>Hou2016</v>
          </cell>
          <cell r="G87">
            <v>0</v>
          </cell>
        </row>
        <row r="88">
          <cell r="B88">
            <v>81</v>
          </cell>
          <cell r="C88" t="str">
            <v>Huang2011</v>
          </cell>
          <cell r="G88">
            <v>0</v>
          </cell>
        </row>
        <row r="89">
          <cell r="B89">
            <v>82</v>
          </cell>
          <cell r="C89" t="str">
            <v>Maghsoodi2019</v>
          </cell>
          <cell r="G89">
            <v>0</v>
          </cell>
        </row>
        <row r="90">
          <cell r="B90">
            <v>83</v>
          </cell>
          <cell r="C90" t="str">
            <v>Jahan2013</v>
          </cell>
          <cell r="G90">
            <v>0</v>
          </cell>
        </row>
        <row r="91">
          <cell r="B91">
            <v>84</v>
          </cell>
          <cell r="C91" t="str">
            <v>Jain2015</v>
          </cell>
          <cell r="G91">
            <v>0</v>
          </cell>
        </row>
        <row r="92">
          <cell r="B92">
            <v>85</v>
          </cell>
          <cell r="C92" t="str">
            <v>Jiang2023</v>
          </cell>
          <cell r="G92">
            <v>0</v>
          </cell>
        </row>
        <row r="93">
          <cell r="B93">
            <v>86</v>
          </cell>
          <cell r="C93" t="str">
            <v>Johal2008</v>
          </cell>
          <cell r="G93">
            <v>0</v>
          </cell>
        </row>
        <row r="94">
          <cell r="B94">
            <v>87</v>
          </cell>
          <cell r="C94" t="str">
            <v>Johansson2014</v>
          </cell>
          <cell r="G94">
            <v>0</v>
          </cell>
        </row>
        <row r="95">
          <cell r="B95">
            <v>88</v>
          </cell>
          <cell r="C95" t="str">
            <v>Johansson2011</v>
          </cell>
          <cell r="G95">
            <v>0</v>
          </cell>
        </row>
        <row r="96">
          <cell r="B96">
            <v>89</v>
          </cell>
          <cell r="C96" t="str">
            <v>Johansson2018</v>
          </cell>
          <cell r="G96">
            <v>0</v>
          </cell>
        </row>
        <row r="97">
          <cell r="B97">
            <v>90</v>
          </cell>
          <cell r="C97" t="str">
            <v>Kainz1994</v>
          </cell>
          <cell r="G97">
            <v>0</v>
          </cell>
        </row>
        <row r="98">
          <cell r="B98">
            <v>91</v>
          </cell>
          <cell r="C98" t="str">
            <v>Kangru2018</v>
          </cell>
          <cell r="G98">
            <v>0</v>
          </cell>
        </row>
        <row r="99">
          <cell r="B99">
            <v>92</v>
          </cell>
          <cell r="C99" t="str">
            <v>Kaspar2018</v>
          </cell>
          <cell r="G99">
            <v>0</v>
          </cell>
        </row>
        <row r="100">
          <cell r="B100">
            <v>93</v>
          </cell>
          <cell r="C100" t="str">
            <v>Keshavarz2020</v>
          </cell>
          <cell r="G100">
            <v>0</v>
          </cell>
        </row>
        <row r="101">
          <cell r="B101">
            <v>94</v>
          </cell>
          <cell r="C101" t="str">
            <v>Khalili2013</v>
          </cell>
          <cell r="G101">
            <v>0</v>
          </cell>
        </row>
        <row r="102">
          <cell r="B102">
            <v>95</v>
          </cell>
          <cell r="C102" t="str">
            <v>Khodaygan2019</v>
          </cell>
          <cell r="G102">
            <v>0</v>
          </cell>
        </row>
        <row r="103">
          <cell r="B103">
            <v>96</v>
          </cell>
          <cell r="C103" t="str">
            <v>Kihlander2011</v>
          </cell>
          <cell r="G103">
            <v>1</v>
          </cell>
        </row>
        <row r="104">
          <cell r="B104">
            <v>97</v>
          </cell>
          <cell r="C104" t="str">
            <v>Kihlander2012</v>
          </cell>
          <cell r="G104">
            <v>1</v>
          </cell>
        </row>
        <row r="105">
          <cell r="B105">
            <v>98</v>
          </cell>
          <cell r="C105" t="str">
            <v>Kokoli2007</v>
          </cell>
          <cell r="G105">
            <v>0</v>
          </cell>
        </row>
        <row r="106">
          <cell r="B106">
            <v>99</v>
          </cell>
          <cell r="C106" t="str">
            <v>Kool2005</v>
          </cell>
          <cell r="G106">
            <v>0</v>
          </cell>
        </row>
        <row r="107">
          <cell r="B107">
            <v>100</v>
          </cell>
          <cell r="C107" t="str">
            <v>Kowalewski2013</v>
          </cell>
          <cell r="G107">
            <v>0</v>
          </cell>
        </row>
        <row r="108">
          <cell r="B108">
            <v>101</v>
          </cell>
          <cell r="C108" t="str">
            <v>Krishnan2002</v>
          </cell>
          <cell r="G108">
            <v>0</v>
          </cell>
        </row>
        <row r="109">
          <cell r="B109">
            <v>102</v>
          </cell>
          <cell r="C109" t="str">
            <v>Krysiak2020</v>
          </cell>
          <cell r="G109">
            <v>0</v>
          </cell>
        </row>
        <row r="110">
          <cell r="B110">
            <v>103</v>
          </cell>
          <cell r="C110" t="str">
            <v>Lawani2023</v>
          </cell>
          <cell r="G110">
            <v>1</v>
          </cell>
        </row>
        <row r="111">
          <cell r="B111">
            <v>104</v>
          </cell>
          <cell r="C111" t="str">
            <v>Dain2010</v>
          </cell>
          <cell r="G111">
            <v>0</v>
          </cell>
        </row>
        <row r="112">
          <cell r="B112">
            <v>105</v>
          </cell>
          <cell r="C112" t="str">
            <v>Lecomte2015</v>
          </cell>
          <cell r="G112">
            <v>1</v>
          </cell>
        </row>
        <row r="113">
          <cell r="B113">
            <v>106</v>
          </cell>
          <cell r="C113" t="str">
            <v>Li2023</v>
          </cell>
          <cell r="G113">
            <v>0</v>
          </cell>
        </row>
        <row r="114">
          <cell r="B114">
            <v>107</v>
          </cell>
          <cell r="C114" t="str">
            <v>Lindley2018</v>
          </cell>
          <cell r="G114">
            <v>0</v>
          </cell>
        </row>
        <row r="115">
          <cell r="B115">
            <v>108</v>
          </cell>
          <cell r="C115" t="str">
            <v>Liu2019</v>
          </cell>
          <cell r="G115">
            <v>0</v>
          </cell>
        </row>
        <row r="116">
          <cell r="B116">
            <v>109</v>
          </cell>
          <cell r="C116" t="str">
            <v>Liu2020</v>
          </cell>
          <cell r="G116">
            <v>0</v>
          </cell>
        </row>
        <row r="117">
          <cell r="B117">
            <v>110</v>
          </cell>
          <cell r="C117" t="str">
            <v>Lo2023</v>
          </cell>
          <cell r="G117">
            <v>0</v>
          </cell>
        </row>
        <row r="118">
          <cell r="B118">
            <v>111</v>
          </cell>
          <cell r="C118" t="str">
            <v>Lu2008</v>
          </cell>
          <cell r="G118">
            <v>0</v>
          </cell>
        </row>
        <row r="119">
          <cell r="B119">
            <v>112</v>
          </cell>
          <cell r="C119" t="str">
            <v>Luglietti2016</v>
          </cell>
          <cell r="G119">
            <v>0</v>
          </cell>
        </row>
        <row r="120">
          <cell r="B120">
            <v>113</v>
          </cell>
          <cell r="C120" t="str">
            <v>MacKenzie2020</v>
          </cell>
          <cell r="G120">
            <v>1</v>
          </cell>
        </row>
        <row r="121">
          <cell r="B121">
            <v>114</v>
          </cell>
          <cell r="C121" t="str">
            <v>Maksimovic2012</v>
          </cell>
          <cell r="G121">
            <v>1</v>
          </cell>
        </row>
        <row r="122">
          <cell r="B122">
            <v>115</v>
          </cell>
          <cell r="C122" t="str">
            <v>Mattson2002</v>
          </cell>
          <cell r="G122">
            <v>0</v>
          </cell>
        </row>
        <row r="123">
          <cell r="B123">
            <v>116</v>
          </cell>
          <cell r="C123" t="str">
            <v>Mcnally2011</v>
          </cell>
          <cell r="G123">
            <v>0</v>
          </cell>
        </row>
        <row r="124">
          <cell r="B124">
            <v>117</v>
          </cell>
          <cell r="C124" t="str">
            <v>McWhirter</v>
          </cell>
          <cell r="G124">
            <v>0</v>
          </cell>
        </row>
        <row r="125">
          <cell r="B125">
            <v>118</v>
          </cell>
          <cell r="C125" t="str">
            <v>Mejia2007</v>
          </cell>
          <cell r="G125">
            <v>0</v>
          </cell>
        </row>
        <row r="126">
          <cell r="B126">
            <v>119</v>
          </cell>
          <cell r="C126" t="str">
            <v>Memari2023</v>
          </cell>
          <cell r="G126">
            <v>0</v>
          </cell>
        </row>
        <row r="127">
          <cell r="B127">
            <v>120</v>
          </cell>
          <cell r="C127" t="str">
            <v>Miller1995</v>
          </cell>
          <cell r="G127">
            <v>0</v>
          </cell>
        </row>
        <row r="128">
          <cell r="B128">
            <v>121</v>
          </cell>
          <cell r="C128" t="str">
            <v>Monplaisir2002</v>
          </cell>
          <cell r="G128">
            <v>0</v>
          </cell>
        </row>
        <row r="129">
          <cell r="B129">
            <v>122</v>
          </cell>
          <cell r="C129" t="str">
            <v>Morgan2001</v>
          </cell>
          <cell r="G129">
            <v>0</v>
          </cell>
        </row>
        <row r="130">
          <cell r="B130">
            <v>123</v>
          </cell>
          <cell r="C130" t="str">
            <v>Morrison2013</v>
          </cell>
          <cell r="G130">
            <v>1</v>
          </cell>
        </row>
        <row r="131">
          <cell r="B131">
            <v>124</v>
          </cell>
          <cell r="C131" t="str">
            <v>Naderi2019</v>
          </cell>
          <cell r="G131">
            <v>0</v>
          </cell>
        </row>
        <row r="132">
          <cell r="B132">
            <v>125</v>
          </cell>
          <cell r="C132" t="str">
            <v>Noton1981</v>
          </cell>
          <cell r="G132">
            <v>0</v>
          </cell>
        </row>
        <row r="133">
          <cell r="B133">
            <v>126</v>
          </cell>
          <cell r="C133" t="str">
            <v>Ogunseitan2003</v>
          </cell>
          <cell r="G133">
            <v>0</v>
          </cell>
        </row>
        <row r="134">
          <cell r="B134">
            <v>127</v>
          </cell>
          <cell r="C134" t="str">
            <v>Oizumi2019</v>
          </cell>
          <cell r="G134">
            <v>0</v>
          </cell>
        </row>
        <row r="135">
          <cell r="B135">
            <v>128</v>
          </cell>
          <cell r="C135" t="str">
            <v>Oliveira2012</v>
          </cell>
          <cell r="G135">
            <v>1</v>
          </cell>
        </row>
        <row r="136">
          <cell r="B136">
            <v>129</v>
          </cell>
          <cell r="C136" t="str">
            <v>Oral2012</v>
          </cell>
          <cell r="G136">
            <v>0</v>
          </cell>
        </row>
        <row r="137">
          <cell r="B137">
            <v>130</v>
          </cell>
          <cell r="C137" t="str">
            <v>Ostergard2016</v>
          </cell>
          <cell r="G137">
            <v>0</v>
          </cell>
        </row>
        <row r="138">
          <cell r="B138">
            <v>131</v>
          </cell>
          <cell r="C138" t="str">
            <v>Ozdemir2015</v>
          </cell>
          <cell r="G138">
            <v>0</v>
          </cell>
        </row>
        <row r="139">
          <cell r="B139">
            <v>132</v>
          </cell>
          <cell r="C139" t="str">
            <v>Pandey2016</v>
          </cell>
          <cell r="G139">
            <v>0</v>
          </cell>
        </row>
        <row r="140">
          <cell r="B140">
            <v>133</v>
          </cell>
          <cell r="C140" t="str">
            <v>Parihar2019</v>
          </cell>
          <cell r="G140">
            <v>0</v>
          </cell>
        </row>
        <row r="141">
          <cell r="B141">
            <v>134</v>
          </cell>
          <cell r="C141" t="str">
            <v>Parmar2022</v>
          </cell>
          <cell r="G141">
            <v>0</v>
          </cell>
        </row>
        <row r="142">
          <cell r="B142">
            <v>135</v>
          </cell>
          <cell r="C142" t="str">
            <v>Parolin2023</v>
          </cell>
          <cell r="G142">
            <v>1</v>
          </cell>
        </row>
        <row r="143">
          <cell r="B143">
            <v>136</v>
          </cell>
          <cell r="C143" t="str">
            <v>Parvan2012</v>
          </cell>
          <cell r="G143">
            <v>0</v>
          </cell>
        </row>
        <row r="144">
          <cell r="B144">
            <v>137</v>
          </cell>
          <cell r="C144" t="str">
            <v>Peace2018</v>
          </cell>
          <cell r="G144">
            <v>0</v>
          </cell>
        </row>
        <row r="145">
          <cell r="B145">
            <v>138</v>
          </cell>
          <cell r="C145" t="str">
            <v>Persson2021</v>
          </cell>
          <cell r="G145">
            <v>1</v>
          </cell>
        </row>
        <row r="146">
          <cell r="B146">
            <v>139</v>
          </cell>
          <cell r="C146" t="str">
            <v>Polverini2009</v>
          </cell>
          <cell r="G146">
            <v>0</v>
          </cell>
        </row>
        <row r="147">
          <cell r="B147">
            <v>140</v>
          </cell>
          <cell r="C147" t="str">
            <v>Posavac2010</v>
          </cell>
          <cell r="G147">
            <v>0</v>
          </cell>
        </row>
        <row r="148">
          <cell r="B148">
            <v>141</v>
          </cell>
          <cell r="C148" t="str">
            <v>Qi2021</v>
          </cell>
          <cell r="G148">
            <v>0</v>
          </cell>
        </row>
        <row r="149">
          <cell r="B149">
            <v>142</v>
          </cell>
          <cell r="C149" t="str">
            <v>Qiu2008</v>
          </cell>
          <cell r="G149">
            <v>0</v>
          </cell>
        </row>
        <row r="150">
          <cell r="B150">
            <v>143</v>
          </cell>
          <cell r="C150" t="str">
            <v>Radonjic2015</v>
          </cell>
          <cell r="G150">
            <v>0</v>
          </cell>
        </row>
        <row r="151">
          <cell r="B151">
            <v>144</v>
          </cell>
          <cell r="C151" t="str">
            <v>Rafiq2005</v>
          </cell>
          <cell r="G151">
            <v>0</v>
          </cell>
        </row>
        <row r="152">
          <cell r="B152">
            <v>145</v>
          </cell>
          <cell r="C152" t="str">
            <v>Rahatulain2019</v>
          </cell>
          <cell r="G152">
            <v>0</v>
          </cell>
        </row>
        <row r="153">
          <cell r="B153">
            <v>146</v>
          </cell>
          <cell r="C153" t="str">
            <v>Rangavajhala2007</v>
          </cell>
          <cell r="G153">
            <v>0</v>
          </cell>
        </row>
        <row r="154">
          <cell r="B154">
            <v>147</v>
          </cell>
          <cell r="C154" t="str">
            <v>Rangavajhala2007b</v>
          </cell>
          <cell r="G154">
            <v>0</v>
          </cell>
        </row>
        <row r="155">
          <cell r="B155">
            <v>148</v>
          </cell>
          <cell r="C155" t="str">
            <v>Rehman2007</v>
          </cell>
          <cell r="G155">
            <v>0</v>
          </cell>
        </row>
        <row r="156">
          <cell r="B156">
            <v>149</v>
          </cell>
          <cell r="C156" t="str">
            <v>Renzi2017</v>
          </cell>
          <cell r="G156">
            <v>1</v>
          </cell>
        </row>
        <row r="157">
          <cell r="B157">
            <v>150</v>
          </cell>
          <cell r="C157" t="str">
            <v>Phipps2005</v>
          </cell>
          <cell r="G157">
            <v>0</v>
          </cell>
        </row>
        <row r="158">
          <cell r="B158">
            <v>151</v>
          </cell>
          <cell r="C158" t="str">
            <v>Richards1980</v>
          </cell>
          <cell r="G158">
            <v>0</v>
          </cell>
        </row>
        <row r="159">
          <cell r="B159">
            <v>152</v>
          </cell>
          <cell r="C159" t="str">
            <v>Rocha2007</v>
          </cell>
          <cell r="G159">
            <v>0</v>
          </cell>
        </row>
        <row r="160">
          <cell r="B160">
            <v>153</v>
          </cell>
          <cell r="C160" t="str">
            <v>Rockwell2009</v>
          </cell>
          <cell r="G160">
            <v>1</v>
          </cell>
        </row>
        <row r="161">
          <cell r="B161">
            <v>154</v>
          </cell>
          <cell r="C161" t="str">
            <v>Salari2018</v>
          </cell>
          <cell r="G161">
            <v>0</v>
          </cell>
        </row>
        <row r="162">
          <cell r="B162">
            <v>155</v>
          </cell>
          <cell r="C162" t="str">
            <v>Sanayei2012</v>
          </cell>
          <cell r="G162">
            <v>0</v>
          </cell>
        </row>
        <row r="163">
          <cell r="B163">
            <v>156</v>
          </cell>
          <cell r="C163" t="str">
            <v>Schuh2020</v>
          </cell>
          <cell r="G163">
            <v>0</v>
          </cell>
        </row>
        <row r="164">
          <cell r="B164">
            <v>157</v>
          </cell>
          <cell r="C164" t="str">
            <v>Scurati2023</v>
          </cell>
          <cell r="G164">
            <v>0</v>
          </cell>
        </row>
        <row r="165">
          <cell r="B165">
            <v>158</v>
          </cell>
          <cell r="C165" t="str">
            <v>Seki2009</v>
          </cell>
          <cell r="G165">
            <v>0</v>
          </cell>
        </row>
        <row r="166">
          <cell r="B166">
            <v>159</v>
          </cell>
          <cell r="C166" t="str">
            <v>Sen2000</v>
          </cell>
          <cell r="G166">
            <v>0</v>
          </cell>
        </row>
        <row r="167">
          <cell r="B167">
            <v>160</v>
          </cell>
          <cell r="C167" t="str">
            <v>Serenella2015</v>
          </cell>
          <cell r="G167">
            <v>1</v>
          </cell>
        </row>
        <row r="168">
          <cell r="B168">
            <v>161</v>
          </cell>
          <cell r="C168" t="str">
            <v>Serugga2020</v>
          </cell>
          <cell r="G168">
            <v>0</v>
          </cell>
        </row>
        <row r="169">
          <cell r="B169">
            <v>162</v>
          </cell>
          <cell r="C169" t="str">
            <v>Settembre2021</v>
          </cell>
          <cell r="G169">
            <v>0</v>
          </cell>
        </row>
        <row r="170">
          <cell r="B170">
            <v>163</v>
          </cell>
          <cell r="C170" t="str">
            <v>Shadram2018</v>
          </cell>
          <cell r="G170">
            <v>0</v>
          </cell>
        </row>
        <row r="171">
          <cell r="B171">
            <v>164</v>
          </cell>
          <cell r="C171" t="str">
            <v>Shehabuddeen2006</v>
          </cell>
          <cell r="G171">
            <v>1</v>
          </cell>
        </row>
        <row r="172">
          <cell r="B172">
            <v>165</v>
          </cell>
          <cell r="C172" t="str">
            <v>Shiu2015</v>
          </cell>
          <cell r="G172">
            <v>1</v>
          </cell>
        </row>
        <row r="173">
          <cell r="B173">
            <v>166</v>
          </cell>
          <cell r="C173" t="str">
            <v>Singhaputtangkul2017</v>
          </cell>
          <cell r="G173">
            <v>1</v>
          </cell>
        </row>
        <row r="174">
          <cell r="B174">
            <v>167</v>
          </cell>
          <cell r="C174" t="str">
            <v>Sinha2018</v>
          </cell>
          <cell r="G174">
            <v>0</v>
          </cell>
        </row>
        <row r="175">
          <cell r="B175">
            <v>168</v>
          </cell>
          <cell r="C175" t="str">
            <v>Stratton2014</v>
          </cell>
          <cell r="G175">
            <v>0</v>
          </cell>
        </row>
        <row r="176">
          <cell r="B176">
            <v>169</v>
          </cell>
          <cell r="C176" t="str">
            <v>Oizumi2019</v>
          </cell>
          <cell r="G176">
            <v>0</v>
          </cell>
        </row>
        <row r="177">
          <cell r="B177">
            <v>170</v>
          </cell>
          <cell r="C177" t="str">
            <v>Tarne2019</v>
          </cell>
          <cell r="G177">
            <v>1</v>
          </cell>
        </row>
        <row r="178">
          <cell r="B178">
            <v>171</v>
          </cell>
          <cell r="C178" t="str">
            <v>Thurston2003</v>
          </cell>
          <cell r="G178">
            <v>1</v>
          </cell>
        </row>
        <row r="179">
          <cell r="B179">
            <v>172</v>
          </cell>
          <cell r="C179" t="str">
            <v>Tonn2003</v>
          </cell>
          <cell r="G179">
            <v>1</v>
          </cell>
        </row>
        <row r="180">
          <cell r="B180">
            <v>173</v>
          </cell>
          <cell r="C180" t="str">
            <v>Toro2015</v>
          </cell>
          <cell r="G180">
            <v>0</v>
          </cell>
        </row>
        <row r="181">
          <cell r="B181">
            <v>174</v>
          </cell>
          <cell r="C181" t="str">
            <v>Vanriel2004</v>
          </cell>
          <cell r="G181">
            <v>0</v>
          </cell>
        </row>
        <row r="182">
          <cell r="B182">
            <v>175</v>
          </cell>
          <cell r="C182" t="str">
            <v>Vargas2020</v>
          </cell>
          <cell r="G182">
            <v>1</v>
          </cell>
        </row>
        <row r="183">
          <cell r="B183">
            <v>176</v>
          </cell>
          <cell r="C183" t="str">
            <v>Reddy2018</v>
          </cell>
          <cell r="G183">
            <v>0</v>
          </cell>
        </row>
        <row r="184">
          <cell r="B184">
            <v>177</v>
          </cell>
          <cell r="C184" t="str">
            <v>Waas2014</v>
          </cell>
          <cell r="G184">
            <v>0</v>
          </cell>
        </row>
        <row r="185">
          <cell r="B185">
            <v>178</v>
          </cell>
          <cell r="C185" t="str">
            <v>Wan1999</v>
          </cell>
          <cell r="G185">
            <v>0</v>
          </cell>
        </row>
        <row r="186">
          <cell r="B186">
            <v>179</v>
          </cell>
          <cell r="C186" t="str">
            <v>Wang2022</v>
          </cell>
          <cell r="G186">
            <v>0</v>
          </cell>
        </row>
        <row r="187">
          <cell r="B187">
            <v>180</v>
          </cell>
          <cell r="C187" t="str">
            <v>Wang2013</v>
          </cell>
          <cell r="G187">
            <v>0</v>
          </cell>
        </row>
        <row r="188">
          <cell r="B188">
            <v>181</v>
          </cell>
          <cell r="C188" t="str">
            <v>Wang2013b</v>
          </cell>
          <cell r="G188">
            <v>0</v>
          </cell>
        </row>
        <row r="189">
          <cell r="B189">
            <v>182</v>
          </cell>
          <cell r="C189" t="str">
            <v>White2020</v>
          </cell>
          <cell r="G189">
            <v>0</v>
          </cell>
        </row>
        <row r="190">
          <cell r="B190">
            <v>183</v>
          </cell>
          <cell r="C190" t="str">
            <v>Wilkof1989</v>
          </cell>
          <cell r="G190">
            <v>1</v>
          </cell>
        </row>
        <row r="191">
          <cell r="B191">
            <v>184</v>
          </cell>
          <cell r="C191" t="str">
            <v>Williams2010</v>
          </cell>
          <cell r="G191">
            <v>0</v>
          </cell>
        </row>
        <row r="192">
          <cell r="B192">
            <v>185</v>
          </cell>
          <cell r="C192" t="str">
            <v>Windheim2018</v>
          </cell>
          <cell r="G192">
            <v>0</v>
          </cell>
        </row>
        <row r="193">
          <cell r="B193">
            <v>186</v>
          </cell>
          <cell r="C193" t="str">
            <v>Xiao2007</v>
          </cell>
          <cell r="G193">
            <v>0</v>
          </cell>
        </row>
        <row r="194">
          <cell r="B194">
            <v>187</v>
          </cell>
          <cell r="C194" t="str">
            <v>Chang2015</v>
          </cell>
          <cell r="G194">
            <v>0</v>
          </cell>
        </row>
        <row r="195">
          <cell r="B195">
            <v>188</v>
          </cell>
          <cell r="C195" t="str">
            <v>Xu2004</v>
          </cell>
          <cell r="G195">
            <v>0</v>
          </cell>
        </row>
        <row r="196">
          <cell r="B196">
            <v>189</v>
          </cell>
          <cell r="C196" t="str">
            <v>Yahaya2007</v>
          </cell>
          <cell r="G196">
            <v>1</v>
          </cell>
        </row>
        <row r="197">
          <cell r="B197">
            <v>190</v>
          </cell>
          <cell r="C197" t="str">
            <v>Yan2015</v>
          </cell>
          <cell r="G197">
            <v>0</v>
          </cell>
        </row>
        <row r="198">
          <cell r="B198">
            <v>191</v>
          </cell>
          <cell r="C198" t="str">
            <v>Yan2015b</v>
          </cell>
          <cell r="G198">
            <v>0</v>
          </cell>
        </row>
        <row r="199">
          <cell r="B199">
            <v>192</v>
          </cell>
          <cell r="C199" t="str">
            <v>Yang2023</v>
          </cell>
          <cell r="G199">
            <v>0</v>
          </cell>
        </row>
        <row r="200">
          <cell r="B200">
            <v>193</v>
          </cell>
          <cell r="C200" t="str">
            <v>Youngblood2003</v>
          </cell>
          <cell r="G200">
            <v>0</v>
          </cell>
        </row>
        <row r="201">
          <cell r="B201">
            <v>194</v>
          </cell>
          <cell r="C201" t="str">
            <v>Zhang2012</v>
          </cell>
          <cell r="G201">
            <v>0</v>
          </cell>
        </row>
        <row r="202">
          <cell r="B202">
            <v>195</v>
          </cell>
          <cell r="C202" t="str">
            <v>Zhang2019</v>
          </cell>
          <cell r="G202">
            <v>0</v>
          </cell>
        </row>
        <row r="203">
          <cell r="B203">
            <v>196</v>
          </cell>
          <cell r="C203" t="str">
            <v>Saghari2023</v>
          </cell>
          <cell r="G203">
            <v>0</v>
          </cell>
        </row>
      </sheetData>
      <sheetData sheetId="1"/>
      <sheetData sheetId="2"/>
      <sheetData sheetId="3"/>
      <sheetData sheetId="4"/>
      <sheetData sheetId="5"/>
      <sheetData sheetId="6"/>
      <sheetData sheetId="7"/>
      <sheetData sheetId="8"/>
      <sheetData sheetId="9"/>
      <sheetData sheetId="10"/>
    </sheetDataSet>
  </externalBook>
</externalLink>
</file>

<file path=xl/persons/person.xml><?xml version="1.0" encoding="utf-8"?>
<personList xmlns="http://schemas.microsoft.com/office/spreadsheetml/2018/threadedcomments" xmlns:x="http://schemas.openxmlformats.org/spreadsheetml/2006/main">
  <person displayName="Giácomo Parolin" id="{05651819-8B4F-41E3-8C69-956D5935CC3E}" userId="Giácomo Parolin" providerId="None"/>
</personList>
</file>

<file path=xl/pivotCache/_rels/pivotCacheDefinition1.xml.rels><?xml version="1.0" encoding="UTF-8" standalone="yes"?>
<Relationships xmlns="http://schemas.openxmlformats.org/package/2006/relationships"><Relationship Id="rId3" Type="http://schemas.microsoft.com/office/2019/04/relationships/externalLinkLongPath" Target="/sites/SustainablePSSGroup/Delte%20dokumenter/General/03.%20Supervision/04.%20PhD%20students/01.%20Current/Parolin%20(Gi&#225;como)/08.%20Trade-offs/2.%20Literature%20review%20-%20challenges/SLR%20trade-off%20challenges.xlsx?F0277FA9" TargetMode="External"/><Relationship Id="rId2" Type="http://schemas.openxmlformats.org/officeDocument/2006/relationships/externalLinkPath" Target="file:///\\F0277FA9\SLR%20trade-off%20challenges.xlsx" TargetMode="External"/><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3" Type="http://schemas.microsoft.com/office/2019/04/relationships/externalLinkLongPath" Target="/sites/SustainablePSSGroup/Delte%20dokumenter/General/03.%20Supervision/04.%20PhD%20students/01.%20Current/Parolin%20(Gi&#225;como)/08.%20Trade-offs/2.%20Literature%20review%20-%20challenges/SLR%20trade-off%20challenges.xlsx?F0277FA9" TargetMode="External"/><Relationship Id="rId2" Type="http://schemas.openxmlformats.org/officeDocument/2006/relationships/externalLinkPath" Target="file:///\\F0277FA9\SLR%20trade-off%20challenges.xlsx" TargetMode="External"/><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Giácomo Parolin" refreshedDate="45219.59576921296" createdVersion="8" refreshedVersion="8" minRefreshableVersion="3" recordCount="197" xr:uid="{6D5EA0E5-2AB9-4B4D-A870-34E174AF4CA7}">
  <cacheSource type="worksheet">
    <worksheetSource ref="A10:V207" sheet="extraction" r:id="rId2"/>
  </cacheSource>
  <cacheFields count="22">
    <cacheField name="A-ID" numFmtId="0">
      <sharedItems containsString="0" containsBlank="1" containsNumber="1" containsInteger="1" minValue="1" maxValue="189"/>
    </cacheField>
    <cacheField name="Reference" numFmtId="0">
      <sharedItems containsBlank="1"/>
    </cacheField>
    <cacheField name="General" numFmtId="0">
      <sharedItems containsBlank="1"/>
    </cacheField>
    <cacheField name="Detailed" numFmtId="0">
      <sharedItems containsBlank="1"/>
    </cacheField>
    <cacheField name="Cost" numFmtId="0">
      <sharedItems containsString="0" containsBlank="1" containsNumber="1" containsInteger="1" minValue="1" maxValue="1"/>
    </cacheField>
    <cacheField name="Quality" numFmtId="0">
      <sharedItems containsString="0" containsBlank="1" containsNumber="1" containsInteger="1" minValue="1" maxValue="1"/>
    </cacheField>
    <cacheField name="Flexibility" numFmtId="0">
      <sharedItems containsString="0" containsBlank="1" containsNumber="1" containsInteger="1" minValue="1" maxValue="1"/>
    </cacheField>
    <cacheField name="Risk" numFmtId="0">
      <sharedItems containsNonDate="0" containsString="0" containsBlank="1"/>
    </cacheField>
    <cacheField name="Time" numFmtId="0">
      <sharedItems containsString="0" containsBlank="1" containsNumber="1" containsInteger="1" minValue="1" maxValue="1"/>
    </cacheField>
    <cacheField name="Efficiency" numFmtId="0">
      <sharedItems containsString="0" containsBlank="1" containsNumber="1" containsInteger="1" minValue="1" maxValue="1"/>
    </cacheField>
    <cacheField name="Env. effects" numFmtId="0">
      <sharedItems containsString="0" containsBlank="1" containsNumber="1" containsInteger="1" minValue="1" maxValue="1"/>
    </cacheField>
    <cacheField name="Undefined" numFmtId="0">
      <sharedItems containsString="0" containsBlank="1" containsNumber="1" containsInteger="1" minValue="1" maxValue="1"/>
    </cacheField>
    <cacheField name="Other" numFmtId="0">
      <sharedItems containsString="0" containsBlank="1" containsNumber="1" containsInteger="1" minValue="1" maxValue="1"/>
    </cacheField>
    <cacheField name="Any" numFmtId="0">
      <sharedItems containsString="0" containsBlank="1" containsNumber="1" containsInteger="1" minValue="1" maxValue="1"/>
    </cacheField>
    <cacheField name="Mention of sustainability?" numFmtId="0">
      <sharedItems containsBlank="1"/>
    </cacheField>
    <cacheField name="Within or Between?" numFmtId="0">
      <sharedItems containsBlank="1"/>
    </cacheField>
    <cacheField name="Stage" numFmtId="0">
      <sharedItems count="5">
        <s v="Model building"/>
        <s v="Decision making"/>
        <s v="Meta"/>
        <s v="Problem structuring"/>
        <s v="Implementation"/>
      </sharedItems>
    </cacheField>
    <cacheField name="Sub-stage" numFmtId="0">
      <sharedItems containsBlank="1"/>
    </cacheField>
    <cacheField name="Challenge" numFmtId="0">
      <sharedItems count="64">
        <s v="Balancing negotiable and non-negotiable criteria"/>
        <s v="Prioritizing sustainability criteria"/>
        <s v="Selecting sustainability indicators"/>
        <s v="Quantifying sustainability indicators"/>
        <s v="Data availability, uncertainty and quality"/>
        <s v="Interpreting sustainability indicators"/>
        <s v="Navigating conflicting sustainability indicators"/>
        <s v="Defining project-level sustainable indicators"/>
        <s v="Using sound decision logic"/>
        <s v="Preferring deterministic models "/>
        <s v="Defining the correct scale of measurement for indicators"/>
        <s v="Eliciting preferences from decision-maker"/>
        <s v="Lack shared frame of reference"/>
        <s v="Lack of appropriate tools"/>
        <s v="Dealing with intangible criteria"/>
        <s v="Indetifying relevant criteria"/>
        <s v="Defining project-level sustainable indicators "/>
        <s v="Subjectivity of parameters and judgments"/>
        <s v="Multiple decision makers"/>
        <s v="Unclear decision context"/>
        <s v="Sequential nature of decisions"/>
        <s v="Change of priorities over time"/>
        <s v="Lack of control limits decision"/>
        <s v="Information assymetry between stakeholders"/>
        <s v="Questioning by other actors after the decision is made"/>
        <s v="Understanding system-wide consequences"/>
        <s v="Lack of control to act limits decision"/>
        <s v="Assessing customer value perception"/>
        <s v="Being aware of decision process"/>
        <s v="Difficulty in identifying good alternatives"/>
        <s v="options can be very different"/>
        <s v="Limited rational cognitive capabilities of individuals"/>
        <s v="Defining top-down sustainability principles"/>
        <s v="defining entreprise-level sustainable criteria and indicators"/>
        <s v="evaluating or simulating sustainability indicators"/>
        <s v="Dealing with intangibles criteria"/>
        <s v="long time-horizons and future uncertainty"/>
        <s v="different risk attitude"/>
        <s v="sustainability is unfamiliar to decision-makers"/>
        <s v="Balancing criteria"/>
        <s v="understanding how the product affects criteria"/>
        <s v="Balancing sustainability and other criteria"/>
        <s v="Interpreting indicators"/>
        <s v="Navigating conflicting indicators"/>
        <s v="Defining project-level criteria"/>
        <s v="Defining intangibles criteria"/>
        <s v="Preferring deterministic models"/>
        <s v="understanding system-wide consequences (or hidden consequences)"/>
        <s v="Identifying relevant criteria"/>
        <s v="defining entreprise-level criteria and indicators"/>
        <s v="Not having a decision process"/>
        <s v="lack of knowledge of appropriate tools"/>
        <s v="evaluating or simulating indicators"/>
        <s v="understanding the right decision arena"/>
        <s v="lack of shared frame of reference"/>
        <s v="defining entreprise-level criteria"/>
        <s v="lack of reason to act sustainably"/>
        <s v="defining project-level sustainable criteria"/>
        <s v="avoiding burden shifting"/>
        <s v="evaluating indicators"/>
        <s v="Understanding multiple criteria at once"/>
        <s v="lack of reason to act"/>
        <s v="decision timing"/>
        <s v="integration of sust. assess. and other tech. assessment" u="1"/>
      </sharedItems>
    </cacheField>
    <cacheField name="Quote" numFmtId="0">
      <sharedItems longText="1"/>
    </cacheField>
    <cacheField name="Solution" numFmtId="0">
      <sharedItems/>
    </cacheField>
    <cacheField name="Quote2" numFmtId="0">
      <sharedItems containsBlank="1" longText="1"/>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Giácomo Parolin" refreshedDate="45241.741085185182" createdVersion="8" refreshedVersion="8" minRefreshableVersion="3" recordCount="68" xr:uid="{69A1EDF7-1F6E-4857-89FA-25A53593F251}">
  <cacheSource type="worksheet">
    <worksheetSource ref="D2:F70" sheet="clustering" r:id="rId2"/>
  </cacheSource>
  <cacheFields count="3">
    <cacheField name="New challenge (cluster)" numFmtId="0">
      <sharedItems containsBlank="1" count="60">
        <m/>
        <s v="Understanding systemic consequences"/>
        <s v="Data availability and quality"/>
        <s v="Appropriate time and place"/>
        <s v="Risk and change aversion"/>
        <s v="Evaluating criteria"/>
        <s v="Lack shared frame of reference"/>
        <s v="Interpretation and communication"/>
        <s v="Context uncertainty"/>
        <s v="Conflicting results"/>
        <s v="Bounded rationality"/>
        <s v="Limited influence"/>
        <s v="Backpedalling"/>
        <s v="Awareness of decision process"/>
        <s v="Eliciting preferences and weighting criteria (value trade-off)"/>
        <s v="Dealing with non-negotiable criteria"/>
        <s v="Introduction of new criteria or constraints over time"/>
        <s v="Understanding the link between characteristics and properties"/>
        <s v="Strategic priorities"/>
        <s v="Defining criteria and constraints"/>
        <s v="Lack of methodological support"/>
        <s v="Understimating uncertainty"/>
        <s v="Defining alternatives"/>
        <s v="Multiple decision makers"/>
        <s v="Multiple decisions"/>
        <s v="Indentifying good options" u="1"/>
        <s v="Prioritising criteria" u="1"/>
        <s v="Interpreting results" u="1"/>
        <s v="Data quality" u="1"/>
        <s v="Unclear context" u="1"/>
        <s v="Conflicting indicators" u="1"/>
        <s v="Defining startegic priorities" u="1"/>
        <s v="Defining strategic priorities" u="1"/>
        <s v="Understanding consequences" u="1"/>
        <s v="Lack of motivation" u="1"/>
        <s v="Post-decision backtracking" u="1"/>
        <s v="Different point of views" u="1"/>
        <s v="Defining scientific priorities" u="1"/>
        <s v="Understanding decision maker preferences" u="1"/>
        <s v="Long time horizons" u="1"/>
        <s v="Eliciting customer preferences" u="1"/>
        <s v="Lack of support" u="1"/>
        <s v="Evaluating indicators" u="1"/>
        <s v="Extreme options" u="1"/>
        <s v="Inappropriate time and place" u="1"/>
        <s v="Burden shifting" u="1"/>
        <s v="Eliciting preferences" u="1"/>
        <s v="Understanding customer preferences" u="1"/>
        <s v="Integration of multiple assessments" u="1"/>
        <s v="Describing intangible criteria" u="1"/>
        <s v="Limited cognitive capacity" u="1"/>
        <s v="Change of priorities over time" u="1"/>
        <s v="Application of decision process" u="1"/>
        <s v="Integration of assessments of diferent disciplines" u="1"/>
        <s v="Defining indicators" u="1"/>
        <s v="Defining criteria" u="1"/>
        <s v="Interpreting indicators" u="1"/>
        <s v="Lack of consensus" u="1"/>
        <s v="Eliciting decision maker preferences" u="1"/>
        <s v="Ignoring uncertainty" u="1"/>
      </sharedItems>
    </cacheField>
    <cacheField name="Stage" numFmtId="0">
      <sharedItems containsBlank="1" count="8">
        <m/>
        <s v="Model building"/>
        <s v="Using the model"/>
        <s v="Problem structuring"/>
        <s v="Implementation"/>
        <s v="Overarching"/>
        <s v="Decision making" u="1"/>
        <s v="Meta" u="1"/>
      </sharedItems>
    </cacheField>
    <cacheField name="Number" numFmtId="0">
      <sharedItems containsString="0" containsBlank="1" containsNumber="1" containsInteger="1" minValue="1" maxValue="16"/>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97">
  <r>
    <n v="1"/>
    <s v="Kravchenko2021"/>
    <s v="Any"/>
    <s v="Manuf. companies"/>
    <m/>
    <m/>
    <m/>
    <m/>
    <m/>
    <m/>
    <m/>
    <m/>
    <m/>
    <n v="1"/>
    <s v="Yes"/>
    <s v="Both"/>
    <x v="0"/>
    <s v="Prioritizing criteria"/>
    <x v="0"/>
    <s v="Prioritizing key sustainability issues and related criteria (e.g., ‘must’ vs. ‘nice to have’)"/>
    <s v="Open dialogue"/>
    <s v="Prioritization techniques should encourage open dialogue about negotiable and non-negotiable criteria and facilitate ranking of alternatives"/>
  </r>
  <r>
    <m/>
    <m/>
    <m/>
    <m/>
    <m/>
    <m/>
    <m/>
    <m/>
    <m/>
    <m/>
    <m/>
    <m/>
    <m/>
    <m/>
    <m/>
    <m/>
    <x v="0"/>
    <s v="Prioritizing criteria"/>
    <x v="1"/>
    <s v="Balancing sustainability and other (technical, customer) criteria"/>
    <s v="Open dialogue"/>
    <s v="Prioritization techniques should encourage open dialogue about negotiable and non-negotiable criteria and facilitate ranking of alternatives"/>
  </r>
  <r>
    <m/>
    <m/>
    <m/>
    <m/>
    <m/>
    <m/>
    <m/>
    <m/>
    <m/>
    <m/>
    <m/>
    <m/>
    <m/>
    <m/>
    <m/>
    <m/>
    <x v="0"/>
    <s v="Selecting indicators"/>
    <x v="2"/>
    <s v="Finding a logic of selecting relevant sustainability indicators or measurement methods to quantify sustainability criteria"/>
    <s v="Align with strategy and product"/>
    <s v="Selection of the key criteria should be based on the contextual settings [65],  .e., aligned with the company’s strategy and objective, corporate approach to sustainability, speciﬁcs of the products and processes, or driven by the results of past impact assessments"/>
  </r>
  <r>
    <m/>
    <m/>
    <m/>
    <m/>
    <m/>
    <m/>
    <m/>
    <m/>
    <m/>
    <m/>
    <m/>
    <m/>
    <m/>
    <m/>
    <m/>
    <m/>
    <x v="1"/>
    <s v="Evaluating indicators"/>
    <x v="3"/>
    <s v="Finding a logic of selecting relevant sustainability indicators or measurement methods to quantify sustainability criteria"/>
    <s v="Use a mix of quali and quanti indicators"/>
    <s v="In sustainability-related assessments, complementary use of quantitative and qualitative indicators and measures is advisable"/>
  </r>
  <r>
    <m/>
    <m/>
    <m/>
    <m/>
    <m/>
    <m/>
    <m/>
    <m/>
    <m/>
    <m/>
    <m/>
    <m/>
    <m/>
    <m/>
    <m/>
    <m/>
    <x v="1"/>
    <s v="Synthesizing information"/>
    <x v="4"/>
    <s v="Uncertainty in what data to use for sustainability measurements and data quality"/>
    <s v="Use a mix of quali and quanti indicators"/>
    <s v="In sustainability-related assessments, complementary use of quantitative and qualitative indicators and measures is advisable"/>
  </r>
  <r>
    <m/>
    <m/>
    <m/>
    <m/>
    <m/>
    <m/>
    <m/>
    <m/>
    <m/>
    <m/>
    <m/>
    <m/>
    <m/>
    <m/>
    <m/>
    <m/>
    <x v="1"/>
    <s v="Synthesizing information"/>
    <x v="5"/>
    <s v="Interpreting sustainability measurement results to guide decision-making process"/>
    <s v="Use a mix of quali and quanti indicators"/>
    <s v="In sustainability-related assessments, complementary use of quantitative and qualitative indicators and measures is advisable"/>
  </r>
  <r>
    <m/>
    <m/>
    <m/>
    <m/>
    <m/>
    <m/>
    <m/>
    <m/>
    <m/>
    <m/>
    <m/>
    <m/>
    <m/>
    <m/>
    <m/>
    <m/>
    <x v="1"/>
    <s v="Analyzing trade-offs"/>
    <x v="6"/>
    <s v="Navigating conflicting sustainability criteria, indicators, and measurement results"/>
    <s v="Analyse non-negotiability first"/>
    <s v="Step 1: Analysis of the performance on non-negotiable criteria"/>
  </r>
  <r>
    <m/>
    <m/>
    <m/>
    <m/>
    <m/>
    <m/>
    <m/>
    <m/>
    <m/>
    <m/>
    <m/>
    <m/>
    <m/>
    <m/>
    <m/>
    <m/>
    <x v="0"/>
    <s v="Defining criteria"/>
    <x v="7"/>
    <s v="integration of sustainability into tactical and operational levels is still a challenge"/>
    <s v="Align with strategy and product"/>
    <s v="Selection of the key criteria should be based on the contextual settings [65],  .e., aligned with the company’s strategy and objective, corporate approach to sustainability, speciﬁcs of the products and processes, or driven by the results of past impact assessments"/>
  </r>
  <r>
    <n v="3"/>
    <s v="Abbas2015"/>
    <s v="Any"/>
    <s v="Systems engineering decisions"/>
    <m/>
    <m/>
    <m/>
    <m/>
    <m/>
    <m/>
    <m/>
    <m/>
    <m/>
    <n v="1"/>
    <s v="No"/>
    <s v="None"/>
    <x v="2"/>
    <s v="General"/>
    <x v="8"/>
    <s v="Many enterprises think about the elements of decision quality and then use arbitrary choice criteria."/>
    <s v="Use utility theory decision analysis methods"/>
    <s v="The choice criterion for making rational decisions is clear: expected utility maximization. The job of the analyst is not to propose an arbitrary method (because of its simplicity) but to help the enterprise provide the appropriate inputs to the expected utility decision model."/>
  </r>
  <r>
    <m/>
    <m/>
    <m/>
    <m/>
    <m/>
    <m/>
    <m/>
    <m/>
    <m/>
    <m/>
    <m/>
    <m/>
    <m/>
    <m/>
    <m/>
    <m/>
    <x v="0"/>
    <s v="Modeling Uncertainty"/>
    <x v="9"/>
    <s v="Failing to incorporate uncertainty can result in making the wrong decision"/>
    <s v="Use utility theory decision analysis methods"/>
    <s v="The choice criterion for making rational decisions is clear: expected utility maximization. The job of the analyst is not to propose an arbitrary method (because of its simplicity) but to help the enterprise provide the appropriate inputs to the expected utility decision model."/>
  </r>
  <r>
    <m/>
    <m/>
    <m/>
    <m/>
    <m/>
    <m/>
    <m/>
    <m/>
    <m/>
    <m/>
    <m/>
    <m/>
    <m/>
    <m/>
    <m/>
    <m/>
    <x v="0"/>
    <s v="Selecting indicators"/>
    <x v="10"/>
    <s v="these constructed scales do not have a clear interpretation (what does 2 or 3 really mean? And how do you determine it? )"/>
    <s v="Use indicators with real scales"/>
    <s v="It is much better to preserve the original units of the indicators to help assign weights in a meaningful way and to combine them into an aggregate meaningful metric"/>
  </r>
  <r>
    <m/>
    <m/>
    <m/>
    <m/>
    <m/>
    <m/>
    <m/>
    <m/>
    <m/>
    <m/>
    <m/>
    <m/>
    <m/>
    <m/>
    <m/>
    <m/>
    <x v="0"/>
    <s v="Prioritizing criteria"/>
    <x v="11"/>
    <s v="reluctance to assign explicit preferences and trade-offs in decision problems"/>
    <s v="Use utility theory decision analysis methods"/>
    <s v="The choice criterion for making rational decisions is clear: expected utility maximization. The job of the analyst is not to propose an arbitrary method (because of its simplicity) but to help the enterprise provide the appropriate inputs to the expected utility decision model."/>
  </r>
  <r>
    <n v="9"/>
    <s v="Angelo2020"/>
    <s v="Any"/>
    <s v="Products, services and processes"/>
    <n v="1"/>
    <m/>
    <m/>
    <m/>
    <m/>
    <m/>
    <n v="1"/>
    <m/>
    <n v="1"/>
    <m/>
    <s v="Yes"/>
    <s v="Within"/>
    <x v="0"/>
    <s v="Prioritizing criteria"/>
    <x v="1"/>
    <s v="different points of view depending on the area of acting of the decision-maker, even at the same company."/>
    <s v="Using MCDA and stochastic methods"/>
    <s v="applying a three-step methodology: (1) assessment of LCSA uncertainties; (2) extending LCSA performances uncer_x0002_tainty to MCDA methods (eg. weighted sum, PROMETHEE and TOPSIS); and (3) interpreting the stochastic rankings resulted from the MCDA methods;"/>
  </r>
  <r>
    <m/>
    <m/>
    <m/>
    <m/>
    <m/>
    <m/>
    <m/>
    <m/>
    <m/>
    <m/>
    <m/>
    <m/>
    <m/>
    <m/>
    <m/>
    <m/>
    <x v="3"/>
    <s v="Desired and current state"/>
    <x v="12"/>
    <s v="different points of view depending on the area of acting of the decision-maker, even at the same company."/>
    <s v="Using MCDA methods"/>
    <s v="applying a three-step methodology: (1) assessment of LCSA uncertainties; (2) extending LCSA performances uncer_x0002_tainty to MCDA methods (eg. weighted sum, PROMETHEE and TOPSIS); and (3) interpreting the stochastic rankings resulted from the MCDA methods;"/>
  </r>
  <r>
    <m/>
    <m/>
    <m/>
    <m/>
    <m/>
    <m/>
    <m/>
    <m/>
    <m/>
    <m/>
    <m/>
    <m/>
    <m/>
    <m/>
    <m/>
    <m/>
    <x v="1"/>
    <s v="Synthesizing information"/>
    <x v="4"/>
    <s v="regarding lower accuracy of inventory data and of decision makers’ preference"/>
    <s v="Using MCDA and fuzzy methods"/>
    <s v="Therefore, the fuzzy relationships between alternatives built on each criterion serve as a basis to determine the concordance and discordance indices, which leads to the credibility index, then the ranking the alternatives through distillations procedures"/>
  </r>
  <r>
    <m/>
    <m/>
    <m/>
    <m/>
    <m/>
    <m/>
    <m/>
    <m/>
    <m/>
    <m/>
    <m/>
    <m/>
    <m/>
    <m/>
    <m/>
    <m/>
    <x v="0"/>
    <s v="Prioritizing criteria"/>
    <x v="11"/>
    <s v="regarding lower accuracy of inventory data and of decision makers’ preference"/>
    <s v="Using MCDA and fuzzy methods"/>
    <s v="Therefore, the fuzzy relationships between alternatives built on each criterion serve as a basis to determine the concordance and discordance indices, which leads to the credibility index, then the ranking the alternatives through distillations procedures"/>
  </r>
  <r>
    <m/>
    <m/>
    <m/>
    <m/>
    <m/>
    <m/>
    <m/>
    <m/>
    <m/>
    <m/>
    <m/>
    <m/>
    <m/>
    <m/>
    <m/>
    <m/>
    <x v="0"/>
    <s v="General"/>
    <x v="13"/>
    <s v="However, they are not so widely used, perhaps because they are often unworkable or difficult to put in practice in real-world problems"/>
    <s v="-"/>
    <m/>
  </r>
  <r>
    <n v="12"/>
    <s v="Asmone2018"/>
    <s v="Built environment"/>
    <s v="Building maintainability"/>
    <m/>
    <m/>
    <m/>
    <m/>
    <m/>
    <m/>
    <n v="1"/>
    <m/>
    <n v="1"/>
    <m/>
    <s v="Yes"/>
    <s v="Between"/>
    <x v="0"/>
    <s v="Defining criteria"/>
    <x v="14"/>
    <s v="quantification of certain parameters such as aesthetics appearance or practicality of construction methods."/>
    <s v="Using MCDA methods"/>
    <s v="Methods need to be developed in order to express such criterions in a useful manner for MCDM. "/>
  </r>
  <r>
    <m/>
    <m/>
    <m/>
    <m/>
    <m/>
    <m/>
    <m/>
    <m/>
    <m/>
    <m/>
    <m/>
    <m/>
    <m/>
    <m/>
    <m/>
    <m/>
    <x v="0"/>
    <s v="Defining criteria"/>
    <x v="15"/>
    <s v="Identify green maintainability criteria for different building subsystem"/>
    <s v="-"/>
    <m/>
  </r>
  <r>
    <m/>
    <m/>
    <m/>
    <m/>
    <m/>
    <m/>
    <m/>
    <m/>
    <m/>
    <m/>
    <m/>
    <m/>
    <m/>
    <m/>
    <m/>
    <m/>
    <x v="0"/>
    <s v="Selecting indicators"/>
    <x v="16"/>
    <s v="establish parameters to measure variables based on national/international standards"/>
    <s v="-"/>
    <m/>
  </r>
  <r>
    <m/>
    <m/>
    <m/>
    <m/>
    <m/>
    <m/>
    <m/>
    <m/>
    <m/>
    <m/>
    <m/>
    <m/>
    <m/>
    <m/>
    <m/>
    <m/>
    <x v="0"/>
    <s v="General"/>
    <x v="13"/>
    <s v="Develop MCDM model to calculate equivalent cost for each alternative based on existing cost benchmarks"/>
    <s v="-"/>
    <m/>
  </r>
  <r>
    <m/>
    <m/>
    <m/>
    <m/>
    <m/>
    <m/>
    <m/>
    <m/>
    <m/>
    <m/>
    <m/>
    <m/>
    <m/>
    <m/>
    <m/>
    <m/>
    <x v="1"/>
    <s v="Evaluating indicators"/>
    <x v="17"/>
    <s v="dealing with qualitative attributes as they are imprecise and problematic to quantify as human judgement is subjective"/>
    <s v="Using MCDA and fuzzy methods"/>
    <s v="Fuzzy set theory is therefore used to express such information, by coding the subjective parameters in linguistic terms to bring them to the decision models"/>
  </r>
  <r>
    <m/>
    <m/>
    <m/>
    <m/>
    <m/>
    <m/>
    <m/>
    <m/>
    <m/>
    <m/>
    <m/>
    <m/>
    <m/>
    <m/>
    <m/>
    <m/>
    <x v="1"/>
    <s v="Synthesizing information"/>
    <x v="4"/>
    <s v="problems with high complexity, uncertainty, and other challenges such as, varied data forms and different stakeholder with multiple interests, perspectives, and objectives which can be conflicting;"/>
    <s v="Using MCDA methods"/>
    <s v="The decision support provided by multicriteria decision making approach is useful in problems with"/>
  </r>
  <r>
    <m/>
    <m/>
    <m/>
    <m/>
    <m/>
    <m/>
    <m/>
    <m/>
    <m/>
    <m/>
    <m/>
    <m/>
    <m/>
    <m/>
    <m/>
    <m/>
    <x v="3"/>
    <s v="Desired and current state"/>
    <x v="12"/>
    <s v="problems with high complexity, uncertainty, and other challenges such as, varied data forms and different stakeholder with multiple interests, perspectives, and objectives which can be conflicting;"/>
    <s v="Using MCDA methods"/>
    <s v="The decision support provided by multicriteria decision making approach is useful in problems with"/>
  </r>
  <r>
    <m/>
    <m/>
    <m/>
    <m/>
    <m/>
    <m/>
    <m/>
    <m/>
    <m/>
    <m/>
    <m/>
    <m/>
    <m/>
    <m/>
    <m/>
    <m/>
    <x v="3"/>
    <s v="Stakeholders"/>
    <x v="18"/>
    <s v="problems with high complexity, uncertainty, and other challenges such as, varied data forms and different stakeholder with multiple interests, perspectives, and objectives which can be conflicting;"/>
    <s v="Using MCDA methods"/>
    <s v="The decision support provided by multicriteria decision making approach is useful in problems with"/>
  </r>
  <r>
    <n v="18"/>
    <s v="Bekius2022"/>
    <s v="Product"/>
    <s v="Engineering systems, rail example"/>
    <n v="1"/>
    <m/>
    <m/>
    <m/>
    <n v="1"/>
    <m/>
    <m/>
    <m/>
    <n v="1"/>
    <m/>
    <s v="No"/>
    <s v="None"/>
    <x v="3"/>
    <s v="Context or environment"/>
    <x v="19"/>
    <s v="Actors involved in the decision-making process brought up new content issues continuously, but most new issues were not that much relevant with respect to the overall program goals."/>
    <s v="Focus on actors, trust and their relations"/>
    <s v="Change the focus of the process, from content to actors, their incentives, and the process of decision-making"/>
  </r>
  <r>
    <m/>
    <m/>
    <m/>
    <m/>
    <m/>
    <m/>
    <m/>
    <m/>
    <m/>
    <m/>
    <m/>
    <m/>
    <m/>
    <m/>
    <m/>
    <m/>
    <x v="3"/>
    <s v="Desired and current state"/>
    <x v="12"/>
    <s v="The incentives of the different actors were not always clear, or at least not made transparent."/>
    <s v="Focus on actors, trust and their relations"/>
    <s v=" Focus on strengthening the trust relation with actors who can block the decision"/>
  </r>
  <r>
    <m/>
    <m/>
    <m/>
    <m/>
    <m/>
    <m/>
    <m/>
    <m/>
    <m/>
    <m/>
    <m/>
    <m/>
    <m/>
    <m/>
    <m/>
    <m/>
    <x v="3"/>
    <s v="Context or environment"/>
    <x v="20"/>
    <s v="The aim of the decision-making process, consensus among actors (…) changed over time. The process was not about one decision, but a sequence of decisions to be made in the coming years"/>
    <s v="Focus on actors, trust and their relations"/>
    <s v="Aim for sufcient support of actors, i.e., their agreement with the main or sufcient decisions, and particularly focus on the interests of potential blocking actors."/>
  </r>
  <r>
    <m/>
    <m/>
    <m/>
    <m/>
    <m/>
    <m/>
    <m/>
    <m/>
    <m/>
    <m/>
    <m/>
    <m/>
    <m/>
    <m/>
    <m/>
    <m/>
    <x v="0"/>
    <s v="Prioritizing criteria"/>
    <x v="21"/>
    <s v="One could not change decisions at a later stage without risking a lot of budget to be spend."/>
    <s v="Create awareness of the issue"/>
    <s v="Create awareness of this aspect to prevent sub-optimal outcomes"/>
  </r>
  <r>
    <m/>
    <m/>
    <m/>
    <m/>
    <m/>
    <m/>
    <m/>
    <m/>
    <m/>
    <m/>
    <m/>
    <m/>
    <m/>
    <m/>
    <m/>
    <m/>
    <x v="4"/>
    <s v="General"/>
    <x v="22"/>
    <s v="One could not change decisions at a later stage without risking a lot of budget to be spend."/>
    <s v="Create awareness of the issue"/>
    <s v="Create awareness of this aspect to prevent sub-optimal outcomes"/>
  </r>
  <r>
    <m/>
    <m/>
    <m/>
    <m/>
    <m/>
    <m/>
    <m/>
    <m/>
    <m/>
    <m/>
    <m/>
    <m/>
    <m/>
    <m/>
    <m/>
    <m/>
    <x v="1"/>
    <s v="Synthesizing indicators"/>
    <x v="23"/>
    <s v="Finally, we observed an effect in minimizing the information asymmetry between principal and agent when multiple Principal-Agent games were present."/>
    <s v="Focus on actors, trust and their relations"/>
    <s v="Due to minimizing the information asymmetry and sharing the incentives a level of trust was created which helped adopting the fnal decision."/>
  </r>
  <r>
    <n v="19"/>
    <s v="Belecheanu2005"/>
    <s v="Product"/>
    <s v="Automotive"/>
    <n v="1"/>
    <n v="1"/>
    <m/>
    <m/>
    <m/>
    <n v="1"/>
    <m/>
    <m/>
    <m/>
    <m/>
    <s v="No"/>
    <s v="None"/>
    <x v="0"/>
    <s v="Prioritizing criteria"/>
    <x v="21"/>
    <s v="The relative importance of decision criteria in trade-off situations 1. changes over time, during the period of a car programme"/>
    <s v="Explicitly state the context and assumptions"/>
    <s v="Our framework is thus useful to designers because it brings simplicity and clarity to the complex landscape of the design context and shows how the trade-off analysis should be carried out in different contextual situations"/>
  </r>
  <r>
    <m/>
    <m/>
    <m/>
    <m/>
    <m/>
    <m/>
    <m/>
    <m/>
    <m/>
    <m/>
    <m/>
    <m/>
    <m/>
    <m/>
    <m/>
    <m/>
    <x v="3"/>
    <s v="Desired and current state"/>
    <x v="12"/>
    <s v="varies with the position of the decision maker within the organisational hierarchy"/>
    <s v="Explicitly state the context and assumptions"/>
    <s v="Our framework is thus useful to designers because it brings simplicity and clarity to the complex landscape of the design context and shows how the trade-off analysis should be carried out in different contextual situations"/>
  </r>
  <r>
    <m/>
    <m/>
    <m/>
    <m/>
    <m/>
    <m/>
    <m/>
    <m/>
    <m/>
    <m/>
    <m/>
    <m/>
    <m/>
    <m/>
    <m/>
    <m/>
    <x v="3"/>
    <s v="Context or environment"/>
    <x v="19"/>
    <s v="varies according to the product part where the decision is made."/>
    <s v="Explicitly state the context and assumptions"/>
    <s v="Our framework is thus useful to designers because it brings simplicity and clarity to the complex landscape of the design context and shows how the trade-off analysis should be carried out in different contextual situations"/>
  </r>
  <r>
    <m/>
    <m/>
    <m/>
    <m/>
    <m/>
    <m/>
    <m/>
    <m/>
    <m/>
    <m/>
    <m/>
    <m/>
    <m/>
    <m/>
    <m/>
    <m/>
    <x v="0"/>
    <s v="Prioritizing criteria"/>
    <x v="0"/>
    <s v="Development cost suffers towards the end of the programme mainly because meeting production deadlines is crucial: the company must start selling cars, because revenues from selling can counteract the increase in development cost."/>
    <s v="Explicitly state the context and assumptions"/>
    <s v="Our framework is thus useful to designers because it brings simplicity and clarity to the complex landscape of the design context and shows how the trade-off analysis should be carried out in different contextual situations"/>
  </r>
  <r>
    <m/>
    <m/>
    <m/>
    <m/>
    <m/>
    <m/>
    <m/>
    <m/>
    <m/>
    <m/>
    <m/>
    <m/>
    <m/>
    <m/>
    <m/>
    <m/>
    <x v="0"/>
    <s v="Prioritizing criteria"/>
    <x v="11"/>
    <s v="A design trade-off is solved differently by different decision makers at different hierarchical levels of the design organisation:"/>
    <s v="Explicitly state the context and assumptions"/>
    <s v="Our framework is thus useful to designers because it brings simplicity and clarity to the complex landscape of the design context and shows how the trade-off analysis should be carried out in different contextual situations"/>
  </r>
  <r>
    <m/>
    <m/>
    <m/>
    <m/>
    <m/>
    <m/>
    <m/>
    <m/>
    <m/>
    <m/>
    <m/>
    <m/>
    <m/>
    <m/>
    <m/>
    <m/>
    <x v="3"/>
    <s v="Context or environment"/>
    <x v="20"/>
    <s v="Design trade-offs often involve more than one decision maker, either from different hierarchical levels, or from different design teams, due to cross-functional conflicts between the specialised design areas."/>
    <s v="Explicitly state the context and assumptions"/>
    <s v="Our framework is thus useful to designers because it brings simplicity and clarity to the complex landscape of the design context and shows how the trade-off analysis should be carried out in different contextual situations"/>
  </r>
  <r>
    <m/>
    <m/>
    <m/>
    <m/>
    <m/>
    <m/>
    <m/>
    <m/>
    <m/>
    <m/>
    <m/>
    <m/>
    <m/>
    <m/>
    <m/>
    <m/>
    <x v="3"/>
    <s v="Stakeholders"/>
    <x v="18"/>
    <s v="Design trade-offs often involve more than one decision maker, either from different hierarchical levels, or from different design teams, due to cross-functional conflicts between the specialised design areas."/>
    <s v="Explicitly state the context and assumptions"/>
    <s v="Our framework is thus useful to designers because it brings simplicity and clarity to the complex landscape of the design context and shows how the trade-off analysis should be carried out in different contextual situations"/>
  </r>
  <r>
    <m/>
    <m/>
    <m/>
    <m/>
    <m/>
    <m/>
    <m/>
    <m/>
    <m/>
    <m/>
    <m/>
    <m/>
    <m/>
    <m/>
    <m/>
    <m/>
    <x v="4"/>
    <s v="General"/>
    <x v="24"/>
    <s v="Design trade-offs often involve more than one decision maker, either from different hierarchical levels, or from different design teams, due to cross-functional conflicts between the specialised design areas."/>
    <s v="Explicitly state the context and assumptions"/>
    <s v="Our framework is thus useful to designers because it brings simplicity and clarity to the complex landscape of the design context and shows how the trade-off analysis should be carried out in different contextual situations"/>
  </r>
  <r>
    <m/>
    <m/>
    <m/>
    <m/>
    <m/>
    <m/>
    <m/>
    <m/>
    <m/>
    <m/>
    <m/>
    <m/>
    <m/>
    <m/>
    <m/>
    <m/>
    <x v="1"/>
    <s v="Synthesizing information"/>
    <x v="17"/>
    <s v="Figure 3, table 1, Subjectivity"/>
    <s v="Explicitly state the context and assumptions"/>
    <s v="Our framework is thus useful to designers because it brings simplicity and clarity to the complex landscape of the design context and shows how the trade-off analysis should be carried out in different contextual situations"/>
  </r>
  <r>
    <m/>
    <m/>
    <m/>
    <m/>
    <m/>
    <m/>
    <m/>
    <m/>
    <m/>
    <m/>
    <m/>
    <m/>
    <m/>
    <m/>
    <m/>
    <m/>
    <x v="1"/>
    <s v="Synthesizing information"/>
    <x v="25"/>
    <s v="Figure 3, table 1, Engineering complexity"/>
    <s v="Explicitly state the context and assumptions"/>
    <s v="Our framework is thus useful to designers because it brings simplicity and clarity to the complex landscape of the design context and shows how the trade-off analysis should be carried out in different contextual situations"/>
  </r>
  <r>
    <m/>
    <m/>
    <m/>
    <m/>
    <m/>
    <m/>
    <m/>
    <m/>
    <m/>
    <m/>
    <m/>
    <m/>
    <m/>
    <m/>
    <m/>
    <m/>
    <x v="4"/>
    <s v="General"/>
    <x v="26"/>
    <s v="Figure 3, table 1, Carry-over"/>
    <s v="Explicitly state the context and assumptions"/>
    <s v="Our framework is thus useful to designers because it brings simplicity and clarity to the complex landscape of the design context and shows how the trade-off analysis should be carried out in different contextual situations"/>
  </r>
  <r>
    <m/>
    <m/>
    <m/>
    <m/>
    <m/>
    <m/>
    <m/>
    <m/>
    <m/>
    <m/>
    <m/>
    <m/>
    <m/>
    <m/>
    <m/>
    <m/>
    <x v="1"/>
    <s v="Synthesizing information"/>
    <x v="4"/>
    <s v="Figure 3, table 1, time pressure"/>
    <s v="Explicitly state the context and assumptions"/>
    <s v="Our framework is thus useful to designers because it brings simplicity and clarity to the complex landscape of the design context and shows how the trade-off analysis should be carried out in different contextual situations"/>
  </r>
  <r>
    <m/>
    <m/>
    <m/>
    <m/>
    <m/>
    <m/>
    <m/>
    <m/>
    <m/>
    <m/>
    <m/>
    <m/>
    <m/>
    <m/>
    <m/>
    <m/>
    <x v="3"/>
    <s v="Desired and current state"/>
    <x v="27"/>
    <s v="Figure 3, customer impact"/>
    <s v="Explicitly state the context and assumptions"/>
    <s v="Our framework is thus useful to designers because it brings simplicity and clarity to the complex landscape of the design context and shows how the trade-off analysis should be carried out in different contextual situations"/>
  </r>
  <r>
    <m/>
    <m/>
    <m/>
    <m/>
    <m/>
    <m/>
    <m/>
    <m/>
    <m/>
    <m/>
    <m/>
    <m/>
    <m/>
    <m/>
    <m/>
    <m/>
    <x v="2"/>
    <s v="General"/>
    <x v="28"/>
    <s v="We therefore argue that helping designers to better understand how they make trade-offs in context"/>
    <s v="Explicitly state the context and assumptions"/>
    <s v="Our framework is thus useful to designers because it brings simplicity and clarity to the complex landscape of the design context and shows how the trade-off analysis should be carried out in different contextual situations"/>
  </r>
  <r>
    <n v="21"/>
    <s v="Bertoni2015"/>
    <s v="Product"/>
    <s v="Systems Engineering"/>
    <n v="1"/>
    <n v="1"/>
    <n v="1"/>
    <m/>
    <m/>
    <n v="1"/>
    <n v="1"/>
    <m/>
    <m/>
    <m/>
    <s v="Yes"/>
    <s v="Between"/>
    <x v="3"/>
    <s v="Desired and current state"/>
    <x v="12"/>
    <s v="different individual perceptions of the needs to be satisfied."/>
    <s v="Use value models and knowledge maturity"/>
    <s v="are based on the notion of “value drivers”: these are intended as system characteristics that are less formalized and more volatile than requirements, and that carry contextual information on solution directions influencing the customer /end user value perception."/>
  </r>
  <r>
    <m/>
    <m/>
    <m/>
    <m/>
    <m/>
    <m/>
    <m/>
    <m/>
    <m/>
    <m/>
    <m/>
    <m/>
    <m/>
    <m/>
    <m/>
    <m/>
    <x v="3"/>
    <s v="Desired and current state"/>
    <x v="29"/>
    <s v="different individual perceptions  of the new concept technical features."/>
    <s v="Use value models and knowledge maturity"/>
    <s v=" The paper has presented the results of a three-day experimental activity aiming to analyse the effects of using a value assessment model and a knowledge maturity scale in preliminary design decision making"/>
  </r>
  <r>
    <m/>
    <m/>
    <m/>
    <m/>
    <m/>
    <m/>
    <m/>
    <m/>
    <m/>
    <m/>
    <m/>
    <m/>
    <m/>
    <m/>
    <m/>
    <m/>
    <x v="3"/>
    <s v="Desired and current state"/>
    <x v="27"/>
    <s v="different individual perceptions of the  needs to be satisfied."/>
    <s v="Use value models and knowledge maturity"/>
    <s v="are based on the notion of “value drivers”: these are intended as system characteristics that are less formalized and more volatile than requirements, and that carry contextual information on solution directions influencing the customer /end user value perception."/>
  </r>
  <r>
    <n v="22"/>
    <s v="Bertoni2020"/>
    <s v="Product"/>
    <s v="Product innovation"/>
    <m/>
    <n v="1"/>
    <m/>
    <m/>
    <n v="1"/>
    <n v="1"/>
    <m/>
    <m/>
    <m/>
    <m/>
    <s v="No"/>
    <s v="None"/>
    <x v="1"/>
    <s v="Synthesizing information"/>
    <x v="4"/>
    <s v="Such axiom proved to be inconsistent in the presence of uncertainty in the data (a condition that is common in early design) since decision-makers often use models expressing the relative value of a concept based on the background and the local context of a decision"/>
    <s v="Data visualisation"/>
    <s v="See Figure 2"/>
  </r>
  <r>
    <m/>
    <m/>
    <m/>
    <m/>
    <m/>
    <m/>
    <m/>
    <m/>
    <m/>
    <m/>
    <m/>
    <m/>
    <m/>
    <m/>
    <m/>
    <m/>
    <x v="3"/>
    <s v="Context or environment"/>
    <x v="19"/>
    <s v="Such axiom proved to be inconsistent in the presence of uncertainty in the data (a condition that is common in early design) since decision-makers often use models expressing the relative value of a concept based on the background and the local context of a decision"/>
    <s v="Data visualisation"/>
    <s v="See Figure 2"/>
  </r>
  <r>
    <m/>
    <m/>
    <m/>
    <m/>
    <m/>
    <m/>
    <m/>
    <m/>
    <m/>
    <m/>
    <m/>
    <m/>
    <m/>
    <m/>
    <m/>
    <m/>
    <x v="3"/>
    <s v="Alternatives"/>
    <x v="30"/>
    <s v="it introduces the “extremeness aversion” effect, making extreme values relatively less attractive than intermediate values when making a decision"/>
    <s v="Data visualisation"/>
    <s v="See Figure 2"/>
  </r>
  <r>
    <m/>
    <m/>
    <m/>
    <m/>
    <m/>
    <m/>
    <m/>
    <m/>
    <m/>
    <m/>
    <m/>
    <m/>
    <m/>
    <m/>
    <m/>
    <m/>
    <x v="3"/>
    <s v="Stakeholders"/>
    <x v="18"/>
    <s v="the interpretation of the value of a design alternative is relative to the standpoint of the different stakeholders involved in the decision"/>
    <s v="Data visualisation"/>
    <s v="This means that the models shall not be perceived as “black boxes”,  rather they need to be understandable and transparent for the decision-makers to be able  to judge the priority and the relevance given to the data"/>
  </r>
  <r>
    <m/>
    <m/>
    <m/>
    <m/>
    <m/>
    <m/>
    <m/>
    <m/>
    <m/>
    <m/>
    <m/>
    <m/>
    <m/>
    <m/>
    <m/>
    <m/>
    <x v="3"/>
    <s v="Desired and current state"/>
    <x v="12"/>
    <s v="the interpretation of the value of a design alternative is relative to the standpoint of the different stakeholders involved in the decision"/>
    <s v="Data visualisation"/>
    <s v="This means that the models shall not be perceived as “black boxes”,  rather they need to be understandable and transparent for the decision-makers to be able  to judge the priority and the relevance given to the data"/>
  </r>
  <r>
    <m/>
    <m/>
    <m/>
    <m/>
    <m/>
    <m/>
    <m/>
    <m/>
    <m/>
    <m/>
    <m/>
    <m/>
    <m/>
    <m/>
    <m/>
    <m/>
    <x v="1"/>
    <s v="Synthesizing information"/>
    <x v="5"/>
    <s v="the interpretation of the value of a design alternative is relative to the standpoint of the different stakeholders involved in the decision"/>
    <s v="Data visualisation"/>
    <s v="This means that the models shall not be perceived as “black boxes”,  rather they need to be understandable and transparent for the decision-makers to be able  to judge the priority and the relevance given to the data"/>
  </r>
  <r>
    <m/>
    <m/>
    <m/>
    <m/>
    <m/>
    <m/>
    <m/>
    <m/>
    <m/>
    <m/>
    <m/>
    <m/>
    <m/>
    <m/>
    <m/>
    <m/>
    <x v="1"/>
    <s v="Synthesizing information"/>
    <x v="23"/>
    <s v="the interpretation of the value of a design alternative is relative to the standpoint of the different stakeholders involved in the decision"/>
    <s v="Data visualisation"/>
    <s v="This means that the models shall not be perceived as “black boxes”,  rather they need to be understandable and transparent for the decision-makers to be able  to judge the priority and the relevance given to the data"/>
  </r>
  <r>
    <m/>
    <m/>
    <m/>
    <m/>
    <m/>
    <m/>
    <m/>
    <m/>
    <m/>
    <m/>
    <m/>
    <m/>
    <m/>
    <m/>
    <m/>
    <m/>
    <x v="2"/>
    <s v="General"/>
    <x v="31"/>
    <s v="Individuals naturally present limited cognitive capabilities to rationally and logically analyse and manage a high amount of information in a short time."/>
    <s v="Data visualisation"/>
    <s v="The choice of the information design strategy to use to inform decision-makers determines how accessible the information is and how clear the communication will be"/>
  </r>
  <r>
    <n v="23"/>
    <s v="Bertoni2017"/>
    <s v="Any"/>
    <s v="Decision making in general"/>
    <m/>
    <m/>
    <m/>
    <m/>
    <m/>
    <m/>
    <n v="1"/>
    <m/>
    <m/>
    <m/>
    <s v="Yes"/>
    <s v="Both"/>
    <x v="3"/>
    <s v="Desired and current state"/>
    <x v="32"/>
    <s v="Figure 9"/>
    <s v="Top-down value model"/>
    <s v="A conclusion from this review is that researchers and practitioners may benefit from a more top-down perspective when it comes to model the value generated by sustainable solutions"/>
  </r>
  <r>
    <m/>
    <m/>
    <m/>
    <m/>
    <m/>
    <m/>
    <m/>
    <m/>
    <m/>
    <m/>
    <m/>
    <m/>
    <m/>
    <m/>
    <m/>
    <m/>
    <x v="3"/>
    <m/>
    <x v="27"/>
    <s v="Figure 9"/>
    <s v="-"/>
    <m/>
  </r>
  <r>
    <m/>
    <m/>
    <m/>
    <m/>
    <m/>
    <m/>
    <m/>
    <m/>
    <m/>
    <m/>
    <m/>
    <m/>
    <m/>
    <m/>
    <m/>
    <m/>
    <x v="3"/>
    <m/>
    <x v="29"/>
    <s v="Figure 9"/>
    <s v="-"/>
    <m/>
  </r>
  <r>
    <m/>
    <m/>
    <m/>
    <m/>
    <m/>
    <m/>
    <m/>
    <m/>
    <m/>
    <m/>
    <m/>
    <m/>
    <m/>
    <m/>
    <m/>
    <m/>
    <x v="0"/>
    <m/>
    <x v="33"/>
    <s v="Figure 9"/>
    <s v="Top-down value model"/>
    <s v="A conclusion from this review is that researchers and practitioners may benefit from a more top-down perspective when it comes to model the value generated by sustainable solutions"/>
  </r>
  <r>
    <m/>
    <m/>
    <m/>
    <m/>
    <m/>
    <m/>
    <m/>
    <m/>
    <m/>
    <m/>
    <m/>
    <m/>
    <m/>
    <m/>
    <m/>
    <m/>
    <x v="1"/>
    <m/>
    <x v="34"/>
    <s v="Figure 9"/>
    <s v="Machine learning"/>
    <s v="exploiting machine learning algorithms and data driven approaches"/>
  </r>
  <r>
    <m/>
    <m/>
    <m/>
    <m/>
    <m/>
    <m/>
    <m/>
    <m/>
    <m/>
    <m/>
    <m/>
    <m/>
    <m/>
    <m/>
    <m/>
    <m/>
    <x v="0"/>
    <m/>
    <x v="7"/>
    <s v="Figure 9"/>
    <s v="Top-down value model"/>
    <s v="A conclusion from this review is that researchers and practitioners may benefit from a more top-down perspective when it comes to model the value generated by sustainable solutions"/>
  </r>
  <r>
    <m/>
    <m/>
    <m/>
    <m/>
    <m/>
    <m/>
    <m/>
    <m/>
    <m/>
    <m/>
    <m/>
    <m/>
    <m/>
    <m/>
    <m/>
    <m/>
    <x v="0"/>
    <m/>
    <x v="35"/>
    <s v="Figure 9"/>
    <s v="Top-down value model"/>
    <s v="A conclusion from this review is that researchers and practitioners may benefit from a more top-down perspective when it comes to model the value generated by sustainable solutions"/>
  </r>
  <r>
    <m/>
    <m/>
    <m/>
    <m/>
    <m/>
    <m/>
    <m/>
    <m/>
    <m/>
    <m/>
    <m/>
    <m/>
    <m/>
    <m/>
    <m/>
    <m/>
    <x v="1"/>
    <m/>
    <x v="4"/>
    <s v="Figure 9"/>
    <s v="Scenarios"/>
    <s v="In this respect, VDD research includes relevant features to support “what-if” analysis and scenario comparison"/>
  </r>
  <r>
    <m/>
    <m/>
    <m/>
    <m/>
    <m/>
    <m/>
    <m/>
    <m/>
    <m/>
    <m/>
    <m/>
    <m/>
    <m/>
    <m/>
    <m/>
    <m/>
    <x v="1"/>
    <m/>
    <x v="36"/>
    <s v="Figure 9"/>
    <s v="Scenarios"/>
    <s v="In this respect, VDD research includes relevant features to support “what-if” analysis and scenario comparison"/>
  </r>
  <r>
    <m/>
    <m/>
    <m/>
    <m/>
    <m/>
    <m/>
    <m/>
    <m/>
    <m/>
    <m/>
    <m/>
    <m/>
    <m/>
    <m/>
    <m/>
    <m/>
    <x v="1"/>
    <m/>
    <x v="37"/>
    <s v="Figure 9"/>
    <s v="-"/>
    <m/>
  </r>
  <r>
    <m/>
    <m/>
    <m/>
    <m/>
    <m/>
    <m/>
    <m/>
    <m/>
    <m/>
    <m/>
    <m/>
    <m/>
    <m/>
    <m/>
    <m/>
    <m/>
    <x v="1"/>
    <m/>
    <x v="38"/>
    <s v="Assessing and communicating “sustainability” to technology developers becomes then a difficult exercise, due to the problem of showing numbers and “hard facts” related to the value generated by sustainability-oriented decisions across the entire life cycle of a product or service."/>
    <s v="-"/>
    <m/>
  </r>
  <r>
    <n v="24"/>
    <s v="Bertoni2018"/>
    <s v="Product"/>
    <s v="Systems Engineering"/>
    <m/>
    <m/>
    <m/>
    <m/>
    <m/>
    <m/>
    <m/>
    <m/>
    <m/>
    <n v="1"/>
    <s v="Yes"/>
    <s v="Between"/>
    <x v="0"/>
    <m/>
    <x v="35"/>
    <s v="In this context, the application of quantitative and monetary value metrics becomes even more challenging: intangible aspects cannot be captured in the value model"/>
    <s v="Use of the EVOKE method"/>
    <s v="The EVOKE method provides novel capabilities with respect to information sharing  and requirements elicitation in early system design."/>
  </r>
  <r>
    <m/>
    <m/>
    <m/>
    <m/>
    <m/>
    <m/>
    <m/>
    <m/>
    <m/>
    <m/>
    <m/>
    <m/>
    <m/>
    <m/>
    <m/>
    <m/>
    <x v="0"/>
    <m/>
    <x v="39"/>
    <s v="exact quantitative functions are typically missing when performing a preliminary screening of new product technologies"/>
    <s v="Use of the EVOKE method"/>
    <s v="The EVOKE method provides novel capabilities with respect to information sharing  and requirements elicitation in early system design."/>
  </r>
  <r>
    <m/>
    <m/>
    <m/>
    <m/>
    <m/>
    <m/>
    <m/>
    <m/>
    <m/>
    <m/>
    <m/>
    <m/>
    <m/>
    <m/>
    <m/>
    <m/>
    <x v="0"/>
    <m/>
    <x v="40"/>
    <s v="exact quantitative functions are typically missing when performing a preliminary screening of new product technologies"/>
    <s v="Use of the EVOKE method"/>
    <s v="The EVOKE method provides novel capabilities with respect to information sharing  and requirements elicitation in early system design."/>
  </r>
  <r>
    <m/>
    <m/>
    <m/>
    <m/>
    <m/>
    <m/>
    <m/>
    <m/>
    <m/>
    <m/>
    <m/>
    <m/>
    <m/>
    <m/>
    <m/>
    <m/>
    <x v="1"/>
    <m/>
    <x v="34"/>
    <s v="exact quantitative functions are typically missing when performing a preliminary screening of new product technologies"/>
    <s v="Use of the EVOKE method"/>
    <s v="The EVOKE method provides novel capabilities with respect to information sharing  and requirements elicitation in early system design."/>
  </r>
  <r>
    <m/>
    <m/>
    <m/>
    <m/>
    <m/>
    <m/>
    <m/>
    <m/>
    <m/>
    <m/>
    <m/>
    <m/>
    <m/>
    <m/>
    <m/>
    <m/>
    <x v="0"/>
    <m/>
    <x v="13"/>
    <s v="Suppliers and sub-contractors need access to system-level information as early as possible in the process"/>
    <s v="Use of the EVOKE method"/>
    <s v="The EVOKE method provides novel capabilities with respect to information sharing  and requirements elicitation in early system design."/>
  </r>
  <r>
    <m/>
    <m/>
    <m/>
    <m/>
    <m/>
    <m/>
    <m/>
    <m/>
    <m/>
    <m/>
    <m/>
    <m/>
    <m/>
    <m/>
    <m/>
    <m/>
    <x v="2"/>
    <m/>
    <x v="8"/>
    <s v="The system level contribution of a solution can be  better quantified, not being just an expression of gut-feelings and intuition."/>
    <s v="Use of the EVOKE method"/>
    <s v="The EVOKE method provides novel capabilities with respect to information sharing  and requirements elicitation in early system design."/>
  </r>
  <r>
    <m/>
    <m/>
    <m/>
    <m/>
    <m/>
    <m/>
    <m/>
    <m/>
    <m/>
    <m/>
    <m/>
    <m/>
    <m/>
    <m/>
    <m/>
    <m/>
    <x v="3"/>
    <m/>
    <x v="12"/>
    <s v="Also, multi-disciplinary and cross-organizational design teams require a working environment that supports open dialogue on problems and solutions"/>
    <s v="Top-down value model"/>
    <s v="The EVOKE method provides novel capabilities with respect to information sharing  and requirements elicitation in early system design."/>
  </r>
  <r>
    <n v="26"/>
    <s v="Bigolin2021"/>
    <s v="Built environment"/>
    <s v="Construction industry"/>
    <m/>
    <m/>
    <m/>
    <m/>
    <m/>
    <m/>
    <n v="1"/>
    <m/>
    <m/>
    <m/>
    <s v="Yes"/>
    <s v="Between"/>
    <x v="0"/>
    <m/>
    <x v="1"/>
    <s v="Using recycled materials does not necessarily ensure that a product is more environmentally friendly than others"/>
    <s v="Use a relationship matrix to visualise trade-offs"/>
    <s v="The relationship matrices (phase 4) make it possible to improve and strengthen the decision-making process at the early stage design, especially because it can help with trade-off management by identifying potential critical situations between the product’s multiple indicators."/>
  </r>
  <r>
    <n v="30"/>
    <s v="Byggeth2006"/>
    <s v="Product"/>
    <s v="Product development and procurement"/>
    <m/>
    <m/>
    <m/>
    <m/>
    <m/>
    <m/>
    <n v="1"/>
    <m/>
    <m/>
    <m/>
    <s v="Yes"/>
    <s v="Both"/>
    <x v="0"/>
    <m/>
    <x v="41"/>
    <s v="How can criteria with synergy effects and criteria with offsetting benefits be identified?"/>
    <s v="Include valuation"/>
    <s v="Our opinion is that a valuation has to be included in the tool if the tool is to not only identify trade-offs but also support a decision in a trade_x0002_off situation."/>
  </r>
  <r>
    <m/>
    <m/>
    <m/>
    <m/>
    <m/>
    <m/>
    <m/>
    <m/>
    <m/>
    <m/>
    <m/>
    <m/>
    <m/>
    <m/>
    <m/>
    <m/>
    <x v="3"/>
    <m/>
    <x v="20"/>
    <s v="The most important element largely,sets the framework for the other elements."/>
    <s v="-"/>
    <m/>
  </r>
  <r>
    <m/>
    <m/>
    <m/>
    <m/>
    <m/>
    <m/>
    <m/>
    <m/>
    <m/>
    <m/>
    <m/>
    <m/>
    <m/>
    <m/>
    <m/>
    <m/>
    <x v="3"/>
    <m/>
    <x v="32"/>
    <s v="without first defining a sustainable future ‘‘landing place’’ on the systems level, achieving sustainability is an unlikely outcome of any effort."/>
    <s v="Establishing a sound a sustainability principle"/>
    <s v=" However, since the criteria are not connected to any theory or principles for sustainability, the toolsare probably based on a selection of different negative environmental effects."/>
  </r>
  <r>
    <n v="42"/>
    <s v="Oliveira2015"/>
    <s v="Technology"/>
    <s v="Projects in the front end of innovation"/>
    <m/>
    <m/>
    <m/>
    <m/>
    <m/>
    <m/>
    <m/>
    <m/>
    <m/>
    <n v="1"/>
    <s v="No"/>
    <s v="None"/>
    <x v="1"/>
    <m/>
    <x v="4"/>
    <s v="project information at the front end of innovation is inherently uncertain (or unknown)"/>
    <s v="Visualise knowledge level"/>
    <s v="decision makers can testify whether decisions were founded on knowledge and also be aware of which information must have higher level of knowledge to underpin more reliable decisions"/>
  </r>
  <r>
    <m/>
    <m/>
    <m/>
    <m/>
    <m/>
    <m/>
    <m/>
    <m/>
    <m/>
    <m/>
    <m/>
    <m/>
    <m/>
    <m/>
    <m/>
    <m/>
    <x v="1"/>
    <m/>
    <x v="42"/>
    <s v="project information at the front end of innovation is inherently uncertain (or unknown)"/>
    <s v="Visualise knowledge level"/>
    <s v="decision makers can testify whether decisions were founded on knowledge and also be aware of which information must have higher level of knowledge to underpin more reliable decisions"/>
  </r>
  <r>
    <m/>
    <m/>
    <m/>
    <m/>
    <m/>
    <m/>
    <m/>
    <m/>
    <m/>
    <m/>
    <m/>
    <m/>
    <m/>
    <m/>
    <m/>
    <m/>
    <x v="1"/>
    <m/>
    <x v="43"/>
    <s v="project information at the front end of innovation is inherently uncertain (or unknown)"/>
    <s v="Visualise knowledge level"/>
    <s v="decision makers can testify whether decisions were founded on knowledge and also be aware of which information must have higher level of knowledge to underpin more reliable decisions"/>
  </r>
  <r>
    <n v="47"/>
    <s v="Dwarakanath1995"/>
    <s v="Product"/>
    <s v="Engineering design"/>
    <m/>
    <m/>
    <m/>
    <m/>
    <m/>
    <m/>
    <m/>
    <n v="1"/>
    <m/>
    <m/>
    <s v="No"/>
    <s v="None"/>
    <x v="0"/>
    <m/>
    <x v="44"/>
    <s v="A few factors (criteria, issues) dominate the decision-making proces"/>
    <s v="Capture, organize and visually present decision information and assumptions"/>
    <s v="there is a need to capture the appropriate information and present it back to the designers at the appropriate time"/>
  </r>
  <r>
    <m/>
    <m/>
    <m/>
    <m/>
    <m/>
    <m/>
    <m/>
    <m/>
    <m/>
    <m/>
    <m/>
    <m/>
    <m/>
    <m/>
    <m/>
    <m/>
    <x v="0"/>
    <m/>
    <x v="21"/>
    <s v="Criteria evolve and new ones emerge during the design process."/>
    <s v="Capture, organize and visually present decision information and assumptions"/>
    <s v="there is a need to capture the appropriate information and present it back to the designers at the appropriate time"/>
  </r>
  <r>
    <m/>
    <m/>
    <m/>
    <m/>
    <m/>
    <m/>
    <m/>
    <m/>
    <m/>
    <m/>
    <m/>
    <m/>
    <m/>
    <m/>
    <m/>
    <m/>
    <x v="0"/>
    <m/>
    <x v="0"/>
    <s v="Dominating factors, whether real or imaginary, have to be identified to understand the influences that affect the decision-making chain."/>
    <s v="Capture, organize and visually present decision information and assumptions"/>
    <s v="there is a need to capture the appropriate information and present it back to the designers at the appropriate time"/>
  </r>
  <r>
    <m/>
    <m/>
    <m/>
    <m/>
    <m/>
    <m/>
    <m/>
    <m/>
    <m/>
    <m/>
    <m/>
    <m/>
    <m/>
    <m/>
    <m/>
    <m/>
    <x v="3"/>
    <m/>
    <x v="20"/>
    <s v="In the second type of decision-making process, an alternative was evaluated as and when it was generated. After an alternative was evaluated, it was either modified or a new alternative generated."/>
    <s v="New methods for couples analysis-synthesis"/>
    <s v="Our view is that methods should be developed to handle the coupled process and, where appropriate, transform this into a more decoupled process, so that existing evaluation methods can be used."/>
  </r>
  <r>
    <m/>
    <m/>
    <m/>
    <m/>
    <m/>
    <m/>
    <m/>
    <m/>
    <m/>
    <m/>
    <m/>
    <m/>
    <m/>
    <m/>
    <m/>
    <m/>
    <x v="2"/>
    <m/>
    <x v="28"/>
    <s v="In the second type of decision-making process, an alternative was evaluated as and when it was generated. After an alternative was evaluated, it was either modified or a new alternative generated."/>
    <s v="New methods for couples analysis-synthesis"/>
    <s v="Our view is that methods should be developed to handle the coupled process and, where appropriate, transform this into a more decoupled process, so that existing evaluation methods can be used."/>
  </r>
  <r>
    <m/>
    <m/>
    <m/>
    <m/>
    <m/>
    <m/>
    <m/>
    <m/>
    <m/>
    <m/>
    <m/>
    <m/>
    <m/>
    <m/>
    <m/>
    <m/>
    <x v="0"/>
    <m/>
    <x v="13"/>
    <s v="Most of the evaluation methods described in the literature are not directed towards the second, highly coupled type of decision-making."/>
    <s v="New methods for couples analysis-synthesis"/>
    <s v="Our view is that methods should be developed to handle the coupled process and, where appropriate, transform this into a more decoupled process, so that existing evaluation methods can be used."/>
  </r>
  <r>
    <n v="54"/>
    <s v="Ferguson2023"/>
    <s v="Product"/>
    <s v="Engineering design"/>
    <m/>
    <m/>
    <m/>
    <m/>
    <m/>
    <m/>
    <m/>
    <m/>
    <m/>
    <n v="1"/>
    <s v="Yes"/>
    <s v="Between"/>
    <x v="1"/>
    <m/>
    <x v="4"/>
    <s v="Modelling these decisions with a small world causal frame would require the quantification of things that the engineer does not (and likely cannot) know."/>
    <s v="Share narratives and be transparent with models and assumptions"/>
    <s v="Full participation in the process of building a shared narrative requires the ability to understand, test, and question the critical data that shape and change the narrative and explain this process. That is, engineering judgment must be clear and open to review."/>
  </r>
  <r>
    <m/>
    <m/>
    <m/>
    <m/>
    <m/>
    <m/>
    <m/>
    <m/>
    <m/>
    <m/>
    <m/>
    <m/>
    <m/>
    <m/>
    <m/>
    <m/>
    <x v="0"/>
    <m/>
    <x v="45"/>
    <s v="Modelling these decisions with a small world causal frame would require the quantification of things that the engineer does not (and likely cannot) know."/>
    <s v="Share narratives and be transparent with models and assumptions"/>
    <s v="Full participation in the process of building a shared narrative requires the ability to understand, test, and question the critical data that shape and change the narrative and explain this process. That is, engineering judgment must be clear and open to review."/>
  </r>
  <r>
    <m/>
    <m/>
    <m/>
    <m/>
    <m/>
    <m/>
    <m/>
    <m/>
    <m/>
    <m/>
    <m/>
    <m/>
    <m/>
    <m/>
    <m/>
    <m/>
    <x v="0"/>
    <m/>
    <x v="1"/>
    <s v="Modelling these decisions with a small world causal frame would require the quantification of things that the engineer does not (and likely cannot) know."/>
    <s v="Share narratives and be transparent with models and assumptions"/>
    <s v="Full participation in the process of building a shared narrative requires the ability to understand, test, and question the critical data that shape and change the narrative and explain this process. That is, engineering judgment must be clear and open to review."/>
  </r>
  <r>
    <m/>
    <m/>
    <m/>
    <m/>
    <m/>
    <m/>
    <m/>
    <m/>
    <m/>
    <m/>
    <m/>
    <m/>
    <m/>
    <m/>
    <m/>
    <m/>
    <x v="0"/>
    <m/>
    <x v="46"/>
    <s v="Modelling these decisions with a small world causal frame would require the quantification of things that the engineer does not (and likely cannot) know."/>
    <s v="Share narratives and be transparent with models and assumptions"/>
    <s v="Full participation in the process of building a shared narrative requires the ability to understand, test, and question the critical data that shape and change the narrative and explain this process. That is, engineering judgment must be clear and open to review."/>
  </r>
  <r>
    <m/>
    <m/>
    <m/>
    <m/>
    <m/>
    <m/>
    <m/>
    <m/>
    <m/>
    <m/>
    <m/>
    <m/>
    <m/>
    <m/>
    <m/>
    <m/>
    <x v="2"/>
    <m/>
    <x v="8"/>
    <s v="So that they can find sufficient motivation to act, they  extend their normative decision-making analysis to include—albeit on an ad hoc and informal basis— what is often referred as engineering judgment. "/>
    <s v="Share narratives and be transparent with models and assumptions"/>
    <s v="Full participation in the process of building a shared narrative requires the ability to understand, test, and question the critical data that shape and change the narrative and explain this process. That is, engineering judgment must be clear and open to review."/>
  </r>
  <r>
    <m/>
    <m/>
    <m/>
    <m/>
    <m/>
    <m/>
    <m/>
    <m/>
    <m/>
    <m/>
    <m/>
    <m/>
    <m/>
    <m/>
    <m/>
    <m/>
    <x v="2"/>
    <m/>
    <x v="28"/>
    <s v="So that they can find sufficient motivation to act, they  extend their normative decision-making analysis to include—albeit on an ad hoc and informal basis— what is often referred as engineering judgment. "/>
    <s v="Share narratives and be transparent with models and assumptions"/>
    <s v="Full participation in the process of building a shared narrative requires the ability to understand, test, and question the critical data that shape and change the narrative and explain this process. That is, engineering judgment must be clear and open to review."/>
  </r>
  <r>
    <m/>
    <m/>
    <m/>
    <m/>
    <m/>
    <m/>
    <m/>
    <m/>
    <m/>
    <m/>
    <m/>
    <m/>
    <m/>
    <m/>
    <m/>
    <m/>
    <x v="0"/>
    <m/>
    <x v="13"/>
    <s v="This understanding is also necessary if design researchers are to create decision-support tools that support larger, messier decisions by moving beyond our reliance on traditional, normative decision-making analysis tools derived for use in small world causal frames."/>
    <s v="Share narratives and be transparent with models and assumptions"/>
    <s v="Full participation in the process of building a shared narrative requires the ability to understand, test, and question the critical data that shape and change the narrative and explain this process. That is, engineering judgment must be clear and open to review."/>
  </r>
  <r>
    <m/>
    <m/>
    <m/>
    <m/>
    <m/>
    <m/>
    <m/>
    <m/>
    <m/>
    <m/>
    <m/>
    <m/>
    <m/>
    <m/>
    <m/>
    <m/>
    <x v="3"/>
    <m/>
    <x v="19"/>
    <s v="That is, given their state of knowledge, and the time and resources available to them for making the decision, the uncertainties created by these external factors are unresolved"/>
    <s v="Share narratives and be transparent with models and assumptions"/>
    <s v="Full participation in the process of building a shared narrative requires the ability to understand, test, and question the critical data that shape and change the narrative and explain this process. That is, engineering judgment must be clear and open to review."/>
  </r>
  <r>
    <m/>
    <m/>
    <m/>
    <m/>
    <m/>
    <m/>
    <m/>
    <m/>
    <m/>
    <m/>
    <m/>
    <m/>
    <m/>
    <m/>
    <m/>
    <m/>
    <x v="3"/>
    <m/>
    <x v="12"/>
    <s v="That is, given their state of knowledge, and the time and resources available to them for making the decision, the uncertainties created by these external factors are unresolved"/>
    <s v="Share narratives and be transparent with models and assumptions"/>
    <s v="Full participation in the process of building a shared narrative requires the ability to understand, test, and question the critical data that shape and change the narrative and explain this process. That is, engineering judgment must be clear and open to review."/>
  </r>
  <r>
    <m/>
    <m/>
    <m/>
    <m/>
    <m/>
    <m/>
    <m/>
    <m/>
    <m/>
    <m/>
    <m/>
    <m/>
    <m/>
    <m/>
    <m/>
    <m/>
    <x v="1"/>
    <m/>
    <x v="47"/>
    <s v=" The linkages between products/systems and today’s decisions and their full outcome are often difficult to discern and harder to model. "/>
    <s v="Share narratives and be transparent with models and assumptions"/>
    <s v="Full participation in the process of building a shared narrative requires the ability to understand, test, and question the critical data that shape and change the narrative and explain this process. That is, engineering judgment must be clear and open to review."/>
  </r>
  <r>
    <n v="62"/>
    <s v="Gibson2006"/>
    <s v="Any"/>
    <s v="Sustainability assessment"/>
    <m/>
    <m/>
    <m/>
    <m/>
    <m/>
    <m/>
    <n v="1"/>
    <m/>
    <m/>
    <m/>
    <s v="Yes"/>
    <s v="Both"/>
    <x v="3"/>
    <m/>
    <x v="20"/>
    <s v="Assessment cases typically involve multiple, iterative decisions"/>
    <s v="Bring sustainability into problem structuring"/>
    <s v="integrate the full suite of sustainability considerations through the entire process of deliberation, decision and implementation."/>
  </r>
  <r>
    <m/>
    <m/>
    <m/>
    <m/>
    <m/>
    <m/>
    <m/>
    <m/>
    <m/>
    <m/>
    <m/>
    <m/>
    <m/>
    <m/>
    <m/>
    <m/>
    <x v="3"/>
    <m/>
    <x v="27"/>
    <s v="citizens asked about their key well-being concerns more typically list priorities that do not fit tidily into single pillars"/>
    <s v="Bring sustainability into problem structuring"/>
    <s v="integrate the full suite of sustainability considerations through the entire process of deliberation, decision and implementation."/>
  </r>
  <r>
    <m/>
    <m/>
    <m/>
    <m/>
    <m/>
    <m/>
    <m/>
    <m/>
    <m/>
    <m/>
    <m/>
    <m/>
    <m/>
    <m/>
    <m/>
    <m/>
    <x v="0"/>
    <m/>
    <x v="0"/>
    <s v="It is not about balancing or making trade-offs. It is about integrating and avoiding trade-offs to the extent possible."/>
    <s v="Be transparent and accountable in assessment"/>
    <s v="reliably applied in ways that are open and accountable enough to provide confidence that the core principles of integrated sustainability assessment will be respected"/>
  </r>
  <r>
    <m/>
    <m/>
    <m/>
    <m/>
    <m/>
    <m/>
    <m/>
    <m/>
    <m/>
    <m/>
    <m/>
    <m/>
    <m/>
    <m/>
    <m/>
    <m/>
    <x v="0"/>
    <m/>
    <x v="0"/>
    <s v="It is not about balancing or making trade-offs. It is about integrating and avoiding trade-offs to the extent possible."/>
    <s v="Avoid trade-offs, look for mutual benefits"/>
    <s v="Box 2"/>
  </r>
  <r>
    <m/>
    <m/>
    <m/>
    <m/>
    <m/>
    <m/>
    <m/>
    <m/>
    <m/>
    <m/>
    <m/>
    <m/>
    <m/>
    <m/>
    <m/>
    <m/>
    <x v="0"/>
    <m/>
    <x v="33"/>
    <s v="The assessment evaluation and decision framework must be built on genericassessment criteria that not only cover all core sustainability requirements, but also force thinking across the boundaries between the three usual pillar cate_x0002_gories, and draw explicit attention to the concerns most commonly ignored or marginalised in conventional decision-making."/>
    <s v="Generic criteria framework"/>
    <s v="Box 1"/>
  </r>
  <r>
    <m/>
    <m/>
    <m/>
    <m/>
    <m/>
    <m/>
    <m/>
    <m/>
    <m/>
    <m/>
    <m/>
    <m/>
    <m/>
    <m/>
    <m/>
    <m/>
    <x v="0"/>
    <m/>
    <x v="7"/>
    <s v="The generic criteria and trade-off rules ensure attention to broad sustainabil_x0002_ity considerations and provide a common integrative framework for assessment work, but they are inherently insensitive to the particular conditions and priorities of different cases and places"/>
    <s v="Tailor generic criteria for the specific context"/>
    <s v="Box 3"/>
  </r>
  <r>
    <m/>
    <m/>
    <m/>
    <m/>
    <m/>
    <m/>
    <m/>
    <m/>
    <m/>
    <m/>
    <m/>
    <m/>
    <m/>
    <m/>
    <m/>
    <m/>
    <x v="0"/>
    <m/>
    <x v="13"/>
    <s v="Because sustainability assessment is still quite new, supporting guidelines, methods and tools specifically designed to meet the needs for integrated attention to sustainability concerns are not yet well developed."/>
    <s v="Scenario building"/>
    <s v="Some of the particularly attractive ones involve sce_x0002_nario building exercises, often with backcasting from apparently desirable future"/>
  </r>
  <r>
    <n v="68"/>
    <s v="Gould2017"/>
    <s v="Product"/>
    <s v="Sustainable product development"/>
    <m/>
    <m/>
    <m/>
    <m/>
    <m/>
    <m/>
    <n v="1"/>
    <m/>
    <m/>
    <m/>
    <s v="Yes"/>
    <s v="Between"/>
    <x v="0"/>
    <m/>
    <x v="13"/>
    <s v="The approach enables analysis, but is not accurate enoughanalysis for selecting concepts"/>
    <s v="Develop tools for synthesis"/>
    <s v="the whole process of decision-making, not just the analysis"/>
  </r>
  <r>
    <m/>
    <m/>
    <m/>
    <m/>
    <m/>
    <m/>
    <m/>
    <m/>
    <m/>
    <m/>
    <m/>
    <m/>
    <m/>
    <m/>
    <m/>
    <m/>
    <x v="0"/>
    <m/>
    <x v="45"/>
    <s v="Based on the expressed need from the case company, we assume that product developers want a (numerical) analysis that can be included in their trade-off decisions. However, not all product de_x0002_velopers may want such an approach to analysis"/>
    <s v="Use qualitative assessments"/>
    <s v="therefore may not want a numerical proxy"/>
  </r>
  <r>
    <n v="72"/>
    <s v="Gustavsson2008"/>
    <s v="Product"/>
    <s v="Automotive electronics"/>
    <n v="1"/>
    <n v="1"/>
    <m/>
    <m/>
    <n v="1"/>
    <m/>
    <m/>
    <m/>
    <m/>
    <m/>
    <s v="No"/>
    <s v="None"/>
    <x v="0"/>
    <m/>
    <x v="48"/>
    <s v="Among developers a majority experience that design requirements are unclear or do not exist"/>
    <s v="-"/>
    <m/>
  </r>
  <r>
    <m/>
    <m/>
    <m/>
    <m/>
    <m/>
    <m/>
    <m/>
    <m/>
    <m/>
    <m/>
    <m/>
    <m/>
    <m/>
    <m/>
    <m/>
    <m/>
    <x v="0"/>
    <m/>
    <x v="49"/>
    <s v="The responsibility for requirement specification must be clearly allocated to specific roles in the organization"/>
    <s v="-"/>
    <m/>
  </r>
  <r>
    <m/>
    <m/>
    <m/>
    <m/>
    <m/>
    <m/>
    <m/>
    <m/>
    <m/>
    <m/>
    <m/>
    <m/>
    <m/>
    <m/>
    <m/>
    <m/>
    <x v="2"/>
    <m/>
    <x v="50"/>
    <s v="Respondents in general acknowledge the use of  unstructured decision methods (Figure 7) but on the other hand emphasize the lack of structured decision methods"/>
    <s v="Documenting the decision steps"/>
    <s v="The importance of clearly documenting each decision must be emphasized"/>
  </r>
  <r>
    <m/>
    <m/>
    <m/>
    <m/>
    <m/>
    <m/>
    <m/>
    <m/>
    <m/>
    <m/>
    <m/>
    <m/>
    <m/>
    <m/>
    <m/>
    <m/>
    <x v="0"/>
    <m/>
    <x v="51"/>
    <s v="Respondents in general acknowledge the use of  unstructured decision methods (Figure 7) but on the other hand emphasize the lack of structured decision methods"/>
    <s v="Establishing a decision support role"/>
    <s v="new roles must be established to support these methods"/>
  </r>
  <r>
    <n v="77"/>
    <s v="Harivardhini2017"/>
    <s v="Product"/>
    <s v="Product EoL"/>
    <n v="1"/>
    <m/>
    <m/>
    <m/>
    <m/>
    <m/>
    <n v="1"/>
    <m/>
    <m/>
    <m/>
    <s v="Yes"/>
    <s v="Between"/>
    <x v="0"/>
    <m/>
    <x v="41"/>
    <s v="current methods do not seem to address as to how to achieve an appropriate trade-off between these two factors e environment and profit, that sometimes conflict with each other"/>
    <s v="Use MCDA methods"/>
    <s v="The MCDM approach that has been used in our study for assessing design fallsunder compensatory methods"/>
  </r>
  <r>
    <n v="79"/>
    <s v="Hoffenson2015"/>
    <s v="Product"/>
    <s v="Tolerance decisions"/>
    <n v="1"/>
    <n v="1"/>
    <m/>
    <m/>
    <m/>
    <m/>
    <n v="1"/>
    <m/>
    <m/>
    <m/>
    <s v="Yes"/>
    <s v="Between"/>
    <x v="1"/>
    <m/>
    <x v="47"/>
    <s v="However, these decisions affect more than the geometric robustness and manufacturing costs of the product, as they are tied to more complex attributes and processes that encompass the functional and visual quality of the product, consumer demand for the product and future products, complexity of the assembly processes, sustainability consequences, government or corporate policy actions, and ultimately future requirement specifications. "/>
    <s v="Use system dynamics modelling"/>
    <s v="One of the useful aspects of this process model is that it reveals trade-offs in design decisions"/>
  </r>
  <r>
    <n v="96"/>
    <s v="Kihlander2011"/>
    <s v="Product"/>
    <s v="Automotive firm"/>
    <m/>
    <m/>
    <m/>
    <m/>
    <m/>
    <m/>
    <m/>
    <m/>
    <m/>
    <m/>
    <m/>
    <m/>
    <x v="1"/>
    <m/>
    <x v="47"/>
    <s v="Such balancing requires a deep knowledge of the product and all relationships within it, especially in the meetings where it was required that participants answered directly. "/>
    <s v="-"/>
    <m/>
  </r>
  <r>
    <m/>
    <m/>
    <m/>
    <m/>
    <m/>
    <m/>
    <m/>
    <m/>
    <m/>
    <m/>
    <m/>
    <m/>
    <m/>
    <m/>
    <m/>
    <m/>
    <x v="1"/>
    <m/>
    <x v="52"/>
    <s v="Such balancing requires a deep knowledge of the product and all relationships within it, especially in the meetings where it was required that participants answered directly. "/>
    <s v="-"/>
    <m/>
  </r>
  <r>
    <m/>
    <m/>
    <m/>
    <m/>
    <m/>
    <m/>
    <m/>
    <m/>
    <m/>
    <m/>
    <m/>
    <m/>
    <m/>
    <m/>
    <m/>
    <m/>
    <x v="3"/>
    <m/>
    <x v="12"/>
    <s v="Three different genres of questions were identified: elucidating, self-enlightening and argumentative questions, which were found to be posed by people in different roles. "/>
    <s v="Define working assumptions"/>
    <s v="On several occasions, 'working assumptions' were defined, meaning main tracks that should be focused upon in further work. This was found to move the decision-making process forward. "/>
  </r>
  <r>
    <m/>
    <m/>
    <m/>
    <m/>
    <m/>
    <m/>
    <m/>
    <m/>
    <m/>
    <m/>
    <m/>
    <m/>
    <m/>
    <m/>
    <m/>
    <m/>
    <x v="3"/>
    <m/>
    <x v="53"/>
    <s v="Determine whether the problem can be solved solely within the technical project or whether it affects the total business project: &quot;If the item is affecting the overall business project – that is hard to tell.&quot;"/>
    <s v="-"/>
    <m/>
  </r>
  <r>
    <n v="97"/>
    <s v="Kihlander2012"/>
    <s v="Product"/>
    <s v="Conceptual design"/>
    <m/>
    <m/>
    <m/>
    <m/>
    <m/>
    <m/>
    <m/>
    <n v="1"/>
    <m/>
    <m/>
    <s v="No"/>
    <s v="None"/>
    <x v="3"/>
    <m/>
    <x v="54"/>
    <s v="The interviews revealed that there are many aspects, besides pure technicalities that influence the concept decisions—such as personal dependences, politics, and negotiating of opposing target and timing issues"/>
    <s v="Participative reflections with visualisation"/>
    <s v="Olausson and Berggren (2010) for instance suggest an integrated approach encompassing a combination of local search and adap_x0002_tation with global search and control, and participative reflec_x0002_tions, built around visual communication"/>
  </r>
  <r>
    <m/>
    <m/>
    <m/>
    <m/>
    <m/>
    <m/>
    <m/>
    <m/>
    <m/>
    <m/>
    <m/>
    <m/>
    <m/>
    <m/>
    <m/>
    <m/>
    <x v="2"/>
    <m/>
    <x v="28"/>
    <s v="Instead of describing a clear stepwise process, they referred to minor judgments and choices made in daily work, in many places in parallel, and emphasized the time needed to discuss and deal with all issues arising along the way."/>
    <s v="Educate in decision making process"/>
    <s v="Another way to address the issue could be to educate actors in the process of decision-making"/>
  </r>
  <r>
    <m/>
    <m/>
    <m/>
    <m/>
    <m/>
    <m/>
    <m/>
    <m/>
    <m/>
    <m/>
    <m/>
    <m/>
    <m/>
    <m/>
    <m/>
    <m/>
    <x v="3"/>
    <m/>
    <x v="29"/>
    <s v="They deployed an optimization tool, and searched for an optimized solution given a set of chosen criteria. However, this was an exception and instead another situation was more frequently reported, namely the search for a satisfying solution"/>
    <s v="Do not look for optimisation"/>
    <s v="Therefore, actors in the concept decision process should be aware of the consequences of trying to optimize solutions already in early development stages, and not create any hurdles through applying too rigid criteria in the early stages"/>
  </r>
  <r>
    <m/>
    <m/>
    <m/>
    <m/>
    <m/>
    <m/>
    <m/>
    <m/>
    <m/>
    <m/>
    <m/>
    <m/>
    <m/>
    <m/>
    <m/>
    <m/>
    <x v="1"/>
    <m/>
    <x v="4"/>
    <s v="Another challenge identified by the respondents was their ability to grasp all information that is relevant at the moment, because information flows on many levels in such a complex organizational environment."/>
    <s v="Do not look for optimisation"/>
    <s v="Therefore, actors in the concept decision process should be aware of the consequences of trying to optimize solutions already in early development stages, and not create any hurdles through applying too rigid criteria in the early stages"/>
  </r>
  <r>
    <m/>
    <m/>
    <m/>
    <m/>
    <m/>
    <m/>
    <m/>
    <m/>
    <m/>
    <m/>
    <m/>
    <m/>
    <m/>
    <m/>
    <m/>
    <m/>
    <x v="3"/>
    <m/>
    <x v="30"/>
    <s v="For example, a difference in maturity of the solution alternatives can result in unfair comparisons, as when a newly developed solution is compared to a previously used solution"/>
    <s v="Do not look for optimisation"/>
    <s v="Therefore, actors in the concept decision process should be aware of the consequences of trying to optimize solutions already in early development stages, and not create any hurdles through applying too rigid criteria in the early stages"/>
  </r>
  <r>
    <m/>
    <m/>
    <m/>
    <m/>
    <m/>
    <m/>
    <m/>
    <m/>
    <m/>
    <m/>
    <m/>
    <m/>
    <m/>
    <m/>
    <m/>
    <m/>
    <x v="0"/>
    <m/>
    <x v="44"/>
    <s v="What criteria should be used is not directed in the template, and was only occasionally given by the overall development projects, according to the respondents"/>
    <s v="Prescriptive template with criteria"/>
    <s v="Therefore, a template for concept evaluation on system level should include questions regarding the specific system’s compatibility with surrounding systems, since a method can help to ensure that important issues are remembered"/>
  </r>
  <r>
    <m/>
    <m/>
    <m/>
    <m/>
    <m/>
    <m/>
    <m/>
    <m/>
    <m/>
    <m/>
    <m/>
    <m/>
    <m/>
    <m/>
    <m/>
    <m/>
    <x v="0"/>
    <m/>
    <x v="39"/>
    <s v="A function for weighting the evaluation criteria is included in the template, but was experi_x0002_enced by the System Experts as difficult to use. This had the result that the weighting function in the template was used in different ways, and sometimes not at all"/>
    <s v="Prescriptive template with criteria"/>
    <s v="Therefore, a template for concept evaluation on system level should include questions regarding the specific system’s compatibility with surrounding systems, since a method can help to ensure that important issues are remembered"/>
  </r>
  <r>
    <m/>
    <m/>
    <m/>
    <m/>
    <m/>
    <m/>
    <m/>
    <m/>
    <m/>
    <m/>
    <m/>
    <m/>
    <m/>
    <m/>
    <m/>
    <m/>
    <x v="0"/>
    <m/>
    <x v="55"/>
    <s v=" When no directions regarding criteria were given, team members themselves derived criteria from overall project goals, and prioritized and weighted the criteria based on their own interpretation of what the brand stands for"/>
    <s v="Prescriptive template with criteria"/>
    <s v="Therefore, a template for concept evaluation on system level should include questions regarding the specific system’s compatibility with surrounding systems, since a method can help to ensure that important issues are remembered"/>
  </r>
  <r>
    <m/>
    <m/>
    <m/>
    <m/>
    <m/>
    <m/>
    <m/>
    <m/>
    <m/>
    <m/>
    <m/>
    <m/>
    <m/>
    <m/>
    <m/>
    <m/>
    <x v="0"/>
    <m/>
    <x v="0"/>
    <s v="Legal requirements are always mandatory, and geometry, weight and fuel consumption were frequently mentioned to steer comparisons. However, in some cases solutions are already decided and non-negotiable, such as platform solutions where ingoing projects on the platform inherit technical solutions from the platform"/>
    <s v="Prescriptive template with criteria"/>
    <s v="Therefore, a template for concept evaluation on system level should include questions regarding the specific system’s compatibility with surrounding systems, since a method can help to ensure that important issues are remembered"/>
  </r>
  <r>
    <m/>
    <m/>
    <m/>
    <m/>
    <m/>
    <m/>
    <m/>
    <m/>
    <m/>
    <m/>
    <m/>
    <m/>
    <m/>
    <m/>
    <m/>
    <m/>
    <x v="3"/>
    <m/>
    <x v="18"/>
    <s v="However, the Complete Vehicle Engineering, respon_x0002_sible for integration of systems into a complete product, wanted to be offered a number of alternative solutions for each system and, based on them, decide what system solutions to combine into a complete product responding to customer attributes"/>
    <s v="-"/>
    <m/>
  </r>
  <r>
    <m/>
    <m/>
    <m/>
    <m/>
    <m/>
    <m/>
    <m/>
    <m/>
    <m/>
    <m/>
    <m/>
    <m/>
    <m/>
    <m/>
    <m/>
    <m/>
    <x v="4"/>
    <m/>
    <x v="24"/>
    <s v="However, the Complete Vehicle Engineering, respon_x0002_sible for integration of systems into a complete product, wanted to be offered a number of alternative solutions for each system and, based on them, decide what system solutions to combine into a complete product responding to customer attributes"/>
    <s v="-"/>
    <m/>
  </r>
  <r>
    <m/>
    <m/>
    <m/>
    <m/>
    <m/>
    <m/>
    <m/>
    <m/>
    <m/>
    <m/>
    <m/>
    <m/>
    <m/>
    <m/>
    <m/>
    <m/>
    <x v="0"/>
    <m/>
    <x v="13"/>
    <s v="Consequently, it implies challenges for those who aim to develop support for the actors in such a decision-making processes, since such support ought to give overall directions in the same time as supporting the iterative nature on the product developers’ level."/>
    <s v="Participative reflections with visualisation"/>
    <s v="Olausson and Berggren (2010) for instance suggest an integrated approach encompassing a combination of local search and adap_x0002_tation with global search and control, and participative reflec_x0002_tions, built around visual communication"/>
  </r>
  <r>
    <n v="103"/>
    <s v="Lawani2023"/>
    <s v="Built environment"/>
    <s v="Oil &amp; gas projects"/>
    <n v="1"/>
    <n v="1"/>
    <m/>
    <m/>
    <n v="1"/>
    <m/>
    <m/>
    <m/>
    <m/>
    <m/>
    <s v="No"/>
    <s v="None"/>
    <x v="0"/>
    <m/>
    <x v="0"/>
    <s v="Respondents identified contractual factors as another area that re_x0002_quires scrutiny to determine the influences affecting decision making in the front-end phase"/>
    <s v="Integrating intuitive and analytical decision making"/>
    <s v="how the intuitive and analytical processes may be integrated to assist experienced project managers at the front-end stage of complex projects"/>
  </r>
  <r>
    <m/>
    <m/>
    <m/>
    <m/>
    <m/>
    <m/>
    <m/>
    <m/>
    <m/>
    <m/>
    <m/>
    <m/>
    <m/>
    <m/>
    <m/>
    <m/>
    <x v="2"/>
    <m/>
    <x v="28"/>
    <s v="The decision-making processes employed can vary in different business terrains and economic conditions, such as the ‘hot market’, when a company’s goal is to rapidly generate maximum return on investment on a project."/>
    <s v="Integrating intuitive and analytical decision making"/>
    <s v="how the intuitive and analytical processes may be integrated to assist experienced project managers at the front-end stage of complex projects"/>
  </r>
  <r>
    <m/>
    <m/>
    <m/>
    <m/>
    <m/>
    <m/>
    <m/>
    <m/>
    <m/>
    <m/>
    <m/>
    <m/>
    <m/>
    <m/>
    <m/>
    <m/>
    <x v="1"/>
    <m/>
    <x v="4"/>
    <s v="Complex projects require quality data availability at the front end stage for project manager’s decision making"/>
    <s v="Integrating intuitive and analytical decision making"/>
    <s v="how the intuitive and analytical processes may be integrated to assist experienced project managers at the front-end stage of complex projects"/>
  </r>
  <r>
    <m/>
    <m/>
    <m/>
    <m/>
    <m/>
    <m/>
    <m/>
    <m/>
    <m/>
    <m/>
    <m/>
    <m/>
    <m/>
    <m/>
    <m/>
    <m/>
    <x v="3"/>
    <m/>
    <x v="19"/>
    <s v="Other influences such as political, regulatory, stakeholder buy-in and compliance, which have little or no considerations for the technical or commercial impacts of projects strongly influence the decision-making during a project"/>
    <s v="Integrating intuitive and analytical decision making"/>
    <s v="how the intuitive and analytical processes may be integrated to assist experienced project managers at the front-end stage of complex projects"/>
  </r>
  <r>
    <m/>
    <m/>
    <m/>
    <m/>
    <m/>
    <m/>
    <m/>
    <m/>
    <m/>
    <m/>
    <m/>
    <m/>
    <m/>
    <m/>
    <m/>
    <m/>
    <x v="0"/>
    <m/>
    <x v="55"/>
    <s v="The business imperatives which are contained in the company’s strategic objectives were identified as key influences"/>
    <s v="Integrating intuitive and analytical decision making"/>
    <s v="how the intuitive and analytical processes may be integrated to assist experienced project managers at the front-end stage of complex projects"/>
  </r>
  <r>
    <m/>
    <m/>
    <m/>
    <m/>
    <m/>
    <m/>
    <m/>
    <m/>
    <m/>
    <m/>
    <m/>
    <m/>
    <m/>
    <m/>
    <m/>
    <m/>
    <x v="1"/>
    <m/>
    <x v="37"/>
    <s v="The company’s culture relating to responsibility and responsiveness of decision-making, risk appetite/tolerance and leadership style was found to be another key internal factor"/>
    <s v="Integrating intuitive and analytical decision making"/>
    <s v="how the intuitive and analytical processes may be integrated to assist experienced project managers at the front-end stage of complex projects"/>
  </r>
  <r>
    <m/>
    <m/>
    <m/>
    <m/>
    <m/>
    <m/>
    <m/>
    <m/>
    <m/>
    <m/>
    <m/>
    <m/>
    <m/>
    <m/>
    <m/>
    <m/>
    <x v="3"/>
    <m/>
    <x v="54"/>
    <s v="Arguably, the decision outcome of this process varies with the people in the room with regards to the level of knowledge and experience of technical aspects"/>
    <s v="Integrating intuitive and analytical decision making"/>
    <s v="how the intuitive and analytical processes may be integrated to assist experienced project managers at the front-end stage of complex projects"/>
  </r>
  <r>
    <m/>
    <m/>
    <m/>
    <m/>
    <m/>
    <m/>
    <m/>
    <m/>
    <m/>
    <m/>
    <m/>
    <m/>
    <m/>
    <m/>
    <m/>
    <m/>
    <x v="2"/>
    <m/>
    <x v="31"/>
    <s v="It did appear that the most senior project managers in our sample were more prepared to admit to using intuitive methods than those of less experience who tended to strongly emphasise the necessary rigour of formal analytical methods"/>
    <s v="Integrating intuitive and analytical decision making"/>
    <s v="how the intuitive and analytical processes may be integrated to assist experienced project managers at the front-end stage of complex projects"/>
  </r>
  <r>
    <n v="105"/>
    <s v="Lecomte2015"/>
    <s v="Product"/>
    <s v="Frugal innovation"/>
    <n v="1"/>
    <n v="1"/>
    <m/>
    <m/>
    <m/>
    <m/>
    <m/>
    <m/>
    <m/>
    <m/>
    <s v="No"/>
    <s v="None"/>
    <x v="0"/>
    <m/>
    <x v="0"/>
    <s v="The same idea is stated by the designer of the Jaipur knee-joint, where the “actual technical specifications mirror the international specifications”"/>
    <s v="Re-analyse non-negotiable aspects in a different organization"/>
    <s v="The Logan story shows that cost could be drastically reduced by breaking the Renault rules, which was only possible by outsourcing part of the R&amp;D engineering team to Fiat who was able to overcome the Renault logic"/>
  </r>
  <r>
    <n v="113"/>
    <s v="MacKenzie2020"/>
    <s v="Product"/>
    <s v="Systems Engineering"/>
    <m/>
    <m/>
    <m/>
    <m/>
    <m/>
    <m/>
    <m/>
    <m/>
    <m/>
    <n v="1"/>
    <s v="No"/>
    <s v="None"/>
    <x v="0"/>
    <m/>
    <x v="11"/>
    <s v="Decision maker’s narrative may conflict with the analysis"/>
    <s v="Use narrative to elicit preferences"/>
    <s v="First, narrative can be used to understand a decision maker’s goals and objectives"/>
  </r>
  <r>
    <m/>
    <m/>
    <m/>
    <m/>
    <m/>
    <m/>
    <m/>
    <m/>
    <m/>
    <m/>
    <m/>
    <m/>
    <m/>
    <m/>
    <m/>
    <m/>
    <x v="2"/>
    <m/>
    <x v="28"/>
    <s v="Bring the user into a simulated environment"/>
    <s v="Use narrative to engage decision maker"/>
    <s v="Second, narrative can be integrated within computer simulations to help train decision makers"/>
  </r>
  <r>
    <m/>
    <m/>
    <m/>
    <m/>
    <m/>
    <m/>
    <m/>
    <m/>
    <m/>
    <m/>
    <m/>
    <m/>
    <m/>
    <m/>
    <m/>
    <m/>
    <x v="3"/>
    <m/>
    <x v="12"/>
    <s v="Understand different points of view and achieve consensus"/>
    <s v="Use narrative to reach consensus"/>
    <s v="Third, eliciting narratives from different stakeholders in an issue can help create consensus by creating a shared narrative from the individual narratives"/>
  </r>
  <r>
    <n v="114"/>
    <s v="Maksimovic2012"/>
    <s v="Product"/>
    <s v="Complex products"/>
    <n v="1"/>
    <n v="1"/>
    <m/>
    <m/>
    <m/>
    <m/>
    <m/>
    <m/>
    <m/>
    <m/>
    <s v="No"/>
    <s v="None"/>
    <x v="3"/>
    <m/>
    <x v="12"/>
    <s v="however, most frequently the knowledge can be found in the engineers’ heads."/>
    <s v="Visualise trade-off curves"/>
    <s v="This paper aims to visually  display product development knowledge, which will support engineering decision taking"/>
  </r>
  <r>
    <n v="123"/>
    <s v="Morrison2013"/>
    <s v="Built environment"/>
    <s v="Environmental impact assessment"/>
    <n v="1"/>
    <m/>
    <m/>
    <m/>
    <m/>
    <n v="1"/>
    <n v="1"/>
    <m/>
    <m/>
    <m/>
    <s v="Yes"/>
    <s v="Both"/>
    <x v="3"/>
    <m/>
    <x v="56"/>
    <s v="The first obvious process trade-off lies in the decision to conduct sustainability assessment or not."/>
    <s v="-"/>
    <m/>
  </r>
  <r>
    <m/>
    <m/>
    <m/>
    <m/>
    <m/>
    <m/>
    <m/>
    <m/>
    <m/>
    <m/>
    <m/>
    <m/>
    <m/>
    <m/>
    <m/>
    <m/>
    <x v="3"/>
    <m/>
    <x v="53"/>
    <s v="Traditional project-based EIA is often associated with the least strategic sorts of decision questions (Hacking and Guthrie, 2008), and this in turn affects the alternatives that might be considered and there_x0002_fore the scope of the sustainability issues that can be considered within the assessment process."/>
    <s v="Consider trade-offs when setting up the development process"/>
    <s v="Trade-offs, and the implications of process compromises that may be made, should be considered as early as possible in the framing and design of any sustainability assessment process."/>
  </r>
  <r>
    <m/>
    <m/>
    <m/>
    <m/>
    <m/>
    <m/>
    <m/>
    <m/>
    <m/>
    <m/>
    <m/>
    <m/>
    <m/>
    <m/>
    <m/>
    <m/>
    <x v="0"/>
    <m/>
    <x v="57"/>
    <s v="Closely related to the decision question is the setting of goals and criteria that establish and operationalise the vision for sustainability in the context of the proposed activity"/>
    <s v="-"/>
    <m/>
  </r>
  <r>
    <m/>
    <m/>
    <m/>
    <m/>
    <m/>
    <m/>
    <m/>
    <m/>
    <m/>
    <m/>
    <m/>
    <m/>
    <m/>
    <m/>
    <m/>
    <m/>
    <x v="0"/>
    <m/>
    <x v="1"/>
    <s v="It is important to realise that although the sustainability objectives are often derived from over_x0002_arching sustainability principles which are highly integrated, criteria or indicators that are developed from these typically revert to a compart_x0002_mentalised structure in which the environmental, social and economic categories are treated separately"/>
    <s v="Clearly state acceptable and unacceptable impacts"/>
    <s v="The demarcation of acceptable from unacceptable impacts is core to sustainability assessment and to the effective management of trade-offs. "/>
  </r>
  <r>
    <m/>
    <m/>
    <m/>
    <m/>
    <m/>
    <m/>
    <m/>
    <m/>
    <m/>
    <m/>
    <m/>
    <m/>
    <m/>
    <m/>
    <m/>
    <m/>
    <x v="3"/>
    <m/>
    <x v="30"/>
    <s v="each step down in this hierarchy the options become progressively narrower in scope and with less ‘room to move’ with respect to avoidingor minimising substantive trade-offs. W"/>
    <s v="-"/>
    <m/>
  </r>
  <r>
    <m/>
    <m/>
    <m/>
    <m/>
    <m/>
    <m/>
    <m/>
    <m/>
    <m/>
    <m/>
    <m/>
    <m/>
    <m/>
    <m/>
    <m/>
    <m/>
    <x v="0"/>
    <m/>
    <x v="0"/>
    <s v="The notion of demarcating acceptable from unacceptable impacts is core to sustainability assessment and to the effective management of trade-offs."/>
    <s v="Consider offsets"/>
    <s v="As a form of substantive trade-off, offsets can involve substitu_x0002_tions of impacted resources in time, place and kind"/>
  </r>
  <r>
    <n v="128"/>
    <s v="Oliveira2012"/>
    <s v="Technology"/>
    <s v="Front end of innovation"/>
    <m/>
    <m/>
    <m/>
    <m/>
    <m/>
    <m/>
    <m/>
    <m/>
    <m/>
    <n v="1"/>
    <s v="No"/>
    <s v="None"/>
    <x v="1"/>
    <m/>
    <x v="4"/>
    <s v="Among the numerous factors involved in decision-making at the front-end, uncertainty and decision criteria are common issues that should be addressed"/>
    <s v="Map uncertainties and knowledge level"/>
    <s v="this paper presents a visual and  simple method designed to enhance decision-making at the front-end. "/>
  </r>
  <r>
    <m/>
    <m/>
    <m/>
    <m/>
    <m/>
    <m/>
    <m/>
    <m/>
    <m/>
    <m/>
    <m/>
    <m/>
    <m/>
    <m/>
    <m/>
    <m/>
    <x v="0"/>
    <m/>
    <x v="48"/>
    <s v="Among the numerous factors involved in decision-making at the front-end, uncertainty and decision criteria are common issues that should be addressed"/>
    <s v="Map importance of criteria"/>
    <s v="this paper presents a visual and  simple method designed to enhance decision-making at the front-end. "/>
  </r>
  <r>
    <n v="135"/>
    <s v="Parolin2023"/>
    <s v="Technology"/>
    <s v="Early stage design"/>
    <n v="1"/>
    <m/>
    <m/>
    <m/>
    <m/>
    <m/>
    <n v="1"/>
    <m/>
    <m/>
    <m/>
    <s v="Yes"/>
    <s v="Between"/>
    <x v="3"/>
    <m/>
    <x v="19"/>
    <s v="A major source of uncertainty, especially in relation to sustainability, stems from the lack of context information"/>
    <s v="Use future scenarios"/>
    <s v="Context: increase in awareness of context, biases, uncertainties, hidden assumptions, and potential impacts"/>
  </r>
  <r>
    <m/>
    <m/>
    <m/>
    <m/>
    <m/>
    <m/>
    <m/>
    <m/>
    <m/>
    <m/>
    <m/>
    <m/>
    <m/>
    <m/>
    <m/>
    <m/>
    <x v="1"/>
    <m/>
    <x v="4"/>
    <s v="A major source of uncertainty, especially in relation to sustainability, stems from the lack of context information"/>
    <s v="Use future scenarios"/>
    <s v="Context: increase in awareness of context, biases, uncertainties, hidden assumptions, and potential impacts"/>
  </r>
  <r>
    <m/>
    <m/>
    <m/>
    <m/>
    <m/>
    <m/>
    <m/>
    <m/>
    <m/>
    <m/>
    <m/>
    <m/>
    <m/>
    <m/>
    <m/>
    <m/>
    <x v="0"/>
    <m/>
    <x v="41"/>
    <s v="The addition of new criteria to support decision-making inevitably led to the occurrence of design trade-offs, i.e. conflicts between these criteria."/>
    <s v="Use future scenarios"/>
    <s v="Criteria: enhanced use of clear qualitative criteria and values for decision-making"/>
  </r>
  <r>
    <n v="138"/>
    <s v="Persson2021"/>
    <s v="Product"/>
    <s v="Manufacturing companies"/>
    <n v="1"/>
    <m/>
    <m/>
    <m/>
    <n v="1"/>
    <m/>
    <m/>
    <m/>
    <m/>
    <m/>
    <s v="No"/>
    <s v="None"/>
    <x v="0"/>
    <m/>
    <x v="39"/>
    <s v="This allows for faster lead times and has different financial consequences. Such aspects can normally only be understood at a high abstraction level."/>
    <s v="Use game-based training"/>
    <s v="The purpose of this paper has been to describe how a game-based approach can be used for academic  education, and management training, with the aim of improving the complex decision-making in product modularization."/>
  </r>
  <r>
    <n v="149"/>
    <s v="Renzi2017"/>
    <s v="Product"/>
    <s v="Engineering design"/>
    <m/>
    <m/>
    <m/>
    <m/>
    <m/>
    <m/>
    <m/>
    <n v="1"/>
    <m/>
    <m/>
    <s v="No"/>
    <s v="None"/>
    <x v="1"/>
    <m/>
    <x v="4"/>
    <s v="Table 1"/>
    <s v="Use MCDA or Problem structuring methods, KT, heuristics"/>
    <s v="In particular, in this section are reported the most used techniques in design contexts, namely: the Prob_x0002_lem Structuring Methods, the Kepner-Tregoe method, and the Heuristic techniques"/>
  </r>
  <r>
    <m/>
    <m/>
    <m/>
    <m/>
    <m/>
    <m/>
    <m/>
    <m/>
    <m/>
    <m/>
    <m/>
    <m/>
    <m/>
    <m/>
    <m/>
    <m/>
    <x v="3"/>
    <m/>
    <x v="27"/>
    <s v="Table 1"/>
    <s v="Use MCDA or QFD"/>
    <s v="These tools involve a multiplicity of methods deriving from several disciplines, namely, from indus_x0002_trial/design engineering (QFD, AD), psychophysics (Multidimensional Scaling, Pairwise Comparison), Multicriteria Decision Analysis (Expected Utility/Value Theory (EUVT), preference aggregation models, AHP, ELECTRE,…), marketing "/>
  </r>
  <r>
    <m/>
    <m/>
    <m/>
    <m/>
    <m/>
    <m/>
    <m/>
    <m/>
    <m/>
    <m/>
    <m/>
    <m/>
    <m/>
    <m/>
    <m/>
    <m/>
    <x v="0"/>
    <m/>
    <x v="40"/>
    <s v="Table 1"/>
    <s v="-"/>
    <m/>
  </r>
  <r>
    <m/>
    <m/>
    <m/>
    <m/>
    <m/>
    <m/>
    <m/>
    <m/>
    <m/>
    <m/>
    <m/>
    <m/>
    <m/>
    <m/>
    <m/>
    <m/>
    <x v="0"/>
    <m/>
    <x v="48"/>
    <s v="Table 1"/>
    <s v="-"/>
    <m/>
  </r>
  <r>
    <m/>
    <m/>
    <m/>
    <m/>
    <m/>
    <m/>
    <m/>
    <m/>
    <m/>
    <m/>
    <m/>
    <m/>
    <m/>
    <m/>
    <m/>
    <m/>
    <x v="1"/>
    <m/>
    <x v="47"/>
    <s v="Table 1"/>
    <s v="-"/>
    <m/>
  </r>
  <r>
    <n v="153"/>
    <s v="Rockwell2009"/>
    <s v="Product"/>
    <s v="Engineering design"/>
    <m/>
    <m/>
    <m/>
    <m/>
    <m/>
    <m/>
    <m/>
    <m/>
    <m/>
    <n v="1"/>
    <s v="No"/>
    <s v="None"/>
    <x v="3"/>
    <m/>
    <x v="12"/>
    <s v="Poorly communicated design information can lead to designers spending 20% to 30% of their time searching for and absorbing information and can translate into increased development times and lost profits"/>
    <s v="Documenting the decision steps"/>
    <s v="In collaborative design, documenting decisions allows partners to communicate the underlying rationale for design decisions"/>
  </r>
  <r>
    <n v="160"/>
    <s v="Serenella2015"/>
    <s v="Any"/>
    <s v="Production and consumption system"/>
    <m/>
    <m/>
    <m/>
    <m/>
    <m/>
    <m/>
    <n v="1"/>
    <m/>
    <m/>
    <m/>
    <s v="Yes"/>
    <s v="Within"/>
    <x v="1"/>
    <m/>
    <x v="58"/>
    <s v="In the context of business and policy, environmental pressures and impacts should be considered as much as possible in an integrated manner. This is fundamental to be able to avoid unintended burden shifting from one impact to another, or from one stage (e.g., pro_x0002_duction of a good) to another (e.g., consumption)."/>
    <s v="Life cycle thinking and LCA"/>
    <s v="LCA provides a single methodology that is able to provide insights into upstream and downstream trade‐offs associated with environmental pressures, human health, and the consumption of resources."/>
  </r>
  <r>
    <n v="164"/>
    <s v="Shehabuddeen2006"/>
    <s v="Technology"/>
    <s v="Technology selection in R&amp;D"/>
    <m/>
    <m/>
    <m/>
    <m/>
    <m/>
    <m/>
    <m/>
    <m/>
    <m/>
    <n v="1"/>
    <s v="No"/>
    <s v="None"/>
    <x v="1"/>
    <m/>
    <x v="59"/>
    <s v="Some participants encountered difficulties when ranking options that have similar potential to conform to a particular sub-criterion"/>
    <s v="Facilitator role of guiding"/>
    <s v="In such cases, the facilitator intervened and explained that whilst both options should receive the same score, the value of the score will depend on how well both options conform to the sub-criterion, i.e. 2 for best conformance and 1 for least conformance"/>
  </r>
  <r>
    <m/>
    <m/>
    <m/>
    <m/>
    <m/>
    <m/>
    <m/>
    <m/>
    <m/>
    <m/>
    <m/>
    <m/>
    <m/>
    <m/>
    <m/>
    <m/>
    <x v="0"/>
    <m/>
    <x v="48"/>
    <s v="This required constant reminding by the facilitator about the desirability of extending their considerations beyond the sub-criteria presented."/>
    <s v="Facilitator role of instigating"/>
    <s v="This required constant reminding by the facilitator about the desirability of extending their considerations beyond the sub-criteria presented."/>
  </r>
  <r>
    <m/>
    <m/>
    <m/>
    <m/>
    <m/>
    <m/>
    <m/>
    <m/>
    <m/>
    <m/>
    <m/>
    <m/>
    <m/>
    <m/>
    <m/>
    <m/>
    <x v="3"/>
    <m/>
    <x v="12"/>
    <s v=" However, there were instances when the participants could not understand why a particular option received a higher or lower total weighted score for a particular sub-filter than they had expected"/>
    <s v="Registered assumptions and decisions"/>
    <s v="either approach is workable so long as the participants are acutely aware of the rationale behind the final scores"/>
  </r>
  <r>
    <m/>
    <m/>
    <m/>
    <m/>
    <m/>
    <m/>
    <m/>
    <m/>
    <m/>
    <m/>
    <m/>
    <m/>
    <m/>
    <m/>
    <m/>
    <m/>
    <x v="1"/>
    <m/>
    <x v="4"/>
    <s v="It was observed that the participants consistently assigned a lower ranking for options that were associated with uncertainty."/>
    <s v="Registered assumptions and decisions"/>
    <s v="This why it is extremely important to ensure that each aspect of the decision is based on a collectively agreed meaning. One way to ensure that this takes place is to capture the rationale behind the decision"/>
  </r>
  <r>
    <m/>
    <m/>
    <m/>
    <m/>
    <m/>
    <m/>
    <m/>
    <m/>
    <m/>
    <m/>
    <m/>
    <m/>
    <m/>
    <m/>
    <m/>
    <m/>
    <x v="0"/>
    <m/>
    <x v="45"/>
    <s v="The deployment of perception becomes highly prevalent when intangible factors are considered"/>
    <s v="Registered assumptions and decisions"/>
    <s v="This why it is extremely important to ensure that each aspect of the decision is based on a collectively agreed meaning. One way to ensure that this takes place is to capture the rationale behind the decision"/>
  </r>
  <r>
    <m/>
    <m/>
    <m/>
    <m/>
    <m/>
    <m/>
    <m/>
    <m/>
    <m/>
    <m/>
    <m/>
    <m/>
    <m/>
    <m/>
    <m/>
    <m/>
    <x v="3"/>
    <m/>
    <x v="19"/>
    <s v="Further difficulties are associated with the variability of the financial data."/>
    <s v="-"/>
    <m/>
  </r>
  <r>
    <m/>
    <m/>
    <m/>
    <m/>
    <m/>
    <m/>
    <m/>
    <m/>
    <m/>
    <m/>
    <m/>
    <m/>
    <m/>
    <m/>
    <m/>
    <m/>
    <x v="0"/>
    <m/>
    <x v="0"/>
    <s v="The conformance to external pressures was considered in all cases as the ‘must meet criterion"/>
    <s v="-"/>
    <m/>
  </r>
  <r>
    <n v="165"/>
    <s v="Shiu2015"/>
    <s v="Product"/>
    <s v="Product design"/>
    <m/>
    <n v="1"/>
    <m/>
    <m/>
    <m/>
    <n v="1"/>
    <n v="1"/>
    <m/>
    <m/>
    <m/>
    <s v="Yes"/>
    <s v="Between"/>
    <x v="3"/>
    <m/>
    <x v="27"/>
    <s v="The trade-offs are not as straightforward as  that one aspect of product design is always preferred at all times by the same person. The same person  may change his/her preference because of the presence/absence of the superiority of another aspect of product design"/>
    <s v="-"/>
    <m/>
  </r>
  <r>
    <n v="166"/>
    <s v="Singhaputtangkul2017"/>
    <s v="Built environment"/>
    <s v="Building design"/>
    <m/>
    <m/>
    <m/>
    <m/>
    <m/>
    <m/>
    <m/>
    <n v="1"/>
    <m/>
    <m/>
    <s v="No"/>
    <s v="None"/>
    <x v="1"/>
    <m/>
    <x v="60"/>
    <s v="DMs may not be able to process all the issues in mind at once. "/>
    <s v="-"/>
    <m/>
  </r>
  <r>
    <m/>
    <m/>
    <m/>
    <m/>
    <m/>
    <m/>
    <m/>
    <m/>
    <m/>
    <m/>
    <m/>
    <m/>
    <m/>
    <m/>
    <m/>
    <m/>
    <x v="1"/>
    <m/>
    <x v="4"/>
    <s v="inherent uncertainty embedded in a decision can make that decision hard to deal with because the decision must be made without knowing all the facts"/>
    <s v="-"/>
    <m/>
  </r>
  <r>
    <m/>
    <m/>
    <m/>
    <m/>
    <m/>
    <m/>
    <m/>
    <m/>
    <m/>
    <m/>
    <m/>
    <m/>
    <m/>
    <m/>
    <m/>
    <m/>
    <x v="0"/>
    <m/>
    <x v="39"/>
    <s v="one decision may consist of multiple objectives, and some of these may conflict with each other"/>
    <s v="-"/>
    <m/>
  </r>
  <r>
    <m/>
    <m/>
    <m/>
    <m/>
    <m/>
    <m/>
    <m/>
    <m/>
    <m/>
    <m/>
    <m/>
    <m/>
    <m/>
    <m/>
    <m/>
    <m/>
    <x v="3"/>
    <m/>
    <x v="18"/>
    <s v="different DMs sometimes possess different perspectives so this makes it hard to achieve agreeable solutions"/>
    <s v="-"/>
    <m/>
  </r>
  <r>
    <m/>
    <m/>
    <m/>
    <m/>
    <m/>
    <m/>
    <m/>
    <m/>
    <m/>
    <m/>
    <m/>
    <m/>
    <m/>
    <m/>
    <m/>
    <m/>
    <x v="0"/>
    <m/>
    <x v="48"/>
    <s v="Inadequate consideration of requirements"/>
    <s v="Use QFD"/>
    <s v="apply the QFD approach to mitigate “P1: Inadequate consideration of requirements”, and “P2: Inadequate consideration of possible materials and designs”,"/>
  </r>
  <r>
    <m/>
    <m/>
    <m/>
    <m/>
    <m/>
    <m/>
    <m/>
    <m/>
    <m/>
    <m/>
    <m/>
    <m/>
    <m/>
    <m/>
    <m/>
    <m/>
    <x v="3"/>
    <m/>
    <x v="29"/>
    <s v="Inadequate consideration of possible materials and designs"/>
    <s v="Use QFD"/>
    <s v="apply the QFD approach to mitigate “P1: Inadequate consideration of requirements”, and “P2: Inadequate consideration of possible materials and designs”,"/>
  </r>
  <r>
    <m/>
    <m/>
    <m/>
    <m/>
    <m/>
    <m/>
    <m/>
    <m/>
    <m/>
    <m/>
    <m/>
    <m/>
    <m/>
    <m/>
    <m/>
    <m/>
    <x v="2"/>
    <m/>
    <x v="8"/>
    <s v="Lack of efficiency and consistency in making decisions"/>
    <s v="Use Knowledge Management System KMS"/>
    <s v="development of the KMS integrated into the decision support tool. This research concept is applied to mitigate “P3: Lack of efficiency and consistency"/>
  </r>
  <r>
    <m/>
    <m/>
    <m/>
    <m/>
    <m/>
    <m/>
    <m/>
    <m/>
    <m/>
    <m/>
    <m/>
    <m/>
    <m/>
    <m/>
    <m/>
    <m/>
    <x v="3"/>
    <m/>
    <x v="12"/>
    <s v="Lack of communication and integration between designers"/>
    <s v="Use QFD"/>
    <s v="use the HOQ to promote spontaneity in the communication and integration process within the design team, mitigating “P4: Lack of communication and integration between designers”"/>
  </r>
  <r>
    <m/>
    <m/>
    <m/>
    <m/>
    <m/>
    <m/>
    <m/>
    <m/>
    <m/>
    <m/>
    <m/>
    <m/>
    <m/>
    <m/>
    <m/>
    <m/>
    <x v="0"/>
    <m/>
    <x v="45"/>
    <s v="Subjective and uncertain requirements"/>
    <s v="Use fuzzy methods"/>
    <s v="This research concept therefore shows the potential to mitigate “P5: Subjective and uncertain requirements”"/>
  </r>
  <r>
    <n v="170"/>
    <s v="Tarne2019"/>
    <s v="Product"/>
    <s v="Automotive industry"/>
    <n v="1"/>
    <m/>
    <m/>
    <m/>
    <m/>
    <m/>
    <n v="1"/>
    <m/>
    <n v="1"/>
    <m/>
    <s v="Yes"/>
    <s v="Between"/>
    <x v="0"/>
    <m/>
    <x v="41"/>
    <s v="There is also no consensus on how to effectively support decision making, especially when trade-offs within or between LCSA dimensions occur"/>
    <s v="Introduct product sustainability budget"/>
    <s v="The goal of this paper was to develop and demonstrate a way to create a Product Sustainability Budget that would enable decision support in trade-off situations within an operational_x0002_ized LCSA framework at an automotive company where im_x0002_pacts on the economic dimension would worsen, i.e., increase in costs"/>
  </r>
  <r>
    <m/>
    <m/>
    <m/>
    <m/>
    <m/>
    <m/>
    <m/>
    <m/>
    <m/>
    <m/>
    <m/>
    <m/>
    <m/>
    <m/>
    <m/>
    <m/>
    <x v="1"/>
    <m/>
    <x v="5"/>
    <s v="Another challenge to put LCSA into practice at an automotive company is the lack of monetary interpretation of product sustainability impacts "/>
    <s v="Introduct product sustainability budget"/>
    <s v="The goal of this paper was to develop and demonstrate a way to create a Product Sustainability Budget that would enable decision support in trade-off situations within an operational_x0002_ized LCSA framework at an automotive company where im_x0002_pacts on the economic dimension would worsen, i.e., increase in costs"/>
  </r>
  <r>
    <m/>
    <m/>
    <m/>
    <m/>
    <m/>
    <m/>
    <m/>
    <m/>
    <m/>
    <m/>
    <m/>
    <m/>
    <m/>
    <m/>
    <m/>
    <m/>
    <x v="0"/>
    <m/>
    <x v="0"/>
    <s v="Deterioration in this dimension would not be accepted, and only if this dimension is not negatively impacted, th"/>
    <s v="-"/>
    <m/>
  </r>
  <r>
    <n v="171"/>
    <s v="Thurston2003"/>
    <s v="Product"/>
    <s v="Green engineering"/>
    <n v="1"/>
    <m/>
    <m/>
    <m/>
    <m/>
    <m/>
    <n v="1"/>
    <m/>
    <m/>
    <m/>
    <s v="Yes"/>
    <s v="Between"/>
    <x v="0"/>
    <m/>
    <x v="41"/>
    <s v="Where should we “draw the box” around life cycle impacts for this particular product? What tradeoffs are unavoidable? What tradeoffs are we willing to make?"/>
    <s v="Use Pareto fronts and optimization"/>
    <s v="This paper presented a constrained optimization approach to green engineering."/>
  </r>
  <r>
    <m/>
    <m/>
    <m/>
    <m/>
    <m/>
    <m/>
    <m/>
    <m/>
    <m/>
    <m/>
    <m/>
    <m/>
    <m/>
    <m/>
    <m/>
    <m/>
    <x v="0"/>
    <m/>
    <x v="40"/>
    <s v="First, what specific design modifications will help the designer move to the PO frontier?"/>
    <s v="Use HOQ"/>
    <s v="To reach the PO frontier, designers typically employ a “house of quality” (HOQ) matrix approach to clarify the cause and effect relationships between product quality, cost, and engineering decisions"/>
  </r>
  <r>
    <n v="172"/>
    <s v="Tonn2003"/>
    <s v="Any"/>
    <s v="Futures decision making"/>
    <m/>
    <m/>
    <m/>
    <m/>
    <m/>
    <m/>
    <m/>
    <n v="1"/>
    <m/>
    <m/>
    <s v="No"/>
    <s v="None"/>
    <x v="1"/>
    <m/>
    <x v="36"/>
    <s v="The first link in the chain is methodological. I believe that good methods are needed to support futures decision making. By methods I mean mathematical tech_x0002_niques and other rigorous approaches that people can use to represent substantial uncertainties, set out goals or evaluation criteria, describe decision alternatives, and assess alternatives over criteria, all set within very long-term decision making horizons."/>
    <s v="-"/>
    <m/>
  </r>
  <r>
    <m/>
    <m/>
    <m/>
    <m/>
    <m/>
    <m/>
    <m/>
    <m/>
    <m/>
    <m/>
    <m/>
    <m/>
    <m/>
    <m/>
    <m/>
    <m/>
    <x v="2"/>
    <m/>
    <x v="31"/>
    <s v="The second link relates to the individual’s cognitive capabilities"/>
    <s v="-"/>
    <m/>
  </r>
  <r>
    <m/>
    <m/>
    <m/>
    <m/>
    <m/>
    <m/>
    <m/>
    <m/>
    <m/>
    <m/>
    <m/>
    <m/>
    <m/>
    <m/>
    <m/>
    <m/>
    <x v="4"/>
    <m/>
    <x v="26"/>
    <s v="By institutions I am referring both to political systems and to structures of government, leaving economic institutions aside for future consideration"/>
    <s v="-"/>
    <m/>
  </r>
  <r>
    <m/>
    <m/>
    <m/>
    <m/>
    <m/>
    <m/>
    <m/>
    <m/>
    <m/>
    <m/>
    <m/>
    <m/>
    <m/>
    <m/>
    <m/>
    <m/>
    <x v="3"/>
    <m/>
    <x v="61"/>
    <s v="The fourth link is culture. I believe that if there is a general will amongst people, a way can be found to practice fruitful futures decision making"/>
    <s v="-"/>
    <m/>
  </r>
  <r>
    <n v="175"/>
    <s v="Vargas2020"/>
    <s v="Any"/>
    <s v="SMEs"/>
    <n v="1"/>
    <m/>
    <m/>
    <m/>
    <m/>
    <m/>
    <n v="1"/>
    <m/>
    <m/>
    <m/>
    <s v="Yes"/>
    <s v="Between"/>
    <x v="0"/>
    <m/>
    <x v="41"/>
    <s v="The implication here is that there is a trade-off between a more environmentally friendly prod_x0002_uct and its overall manufacturing cost"/>
    <s v="Use a prescriptive value model (AHP-BOCR)"/>
    <s v="This section discusses the usefulness of AHP-BOCR models when investigating trade-offs in the implementation of green initiatives"/>
  </r>
  <r>
    <n v="183"/>
    <s v="Wilkof1989"/>
    <s v="Product"/>
    <s v="High technology companies"/>
    <m/>
    <m/>
    <m/>
    <m/>
    <m/>
    <m/>
    <m/>
    <n v="1"/>
    <m/>
    <m/>
    <s v="No"/>
    <s v="None"/>
    <x v="3"/>
    <m/>
    <x v="19"/>
    <s v="Atypical' product development activities involve the development of new base technologies to be used by many future product developments or one part of a system that requires some compatibility or standardization across a number of product groups (e.g.. power supply). In other words, they are product developments that have cross-product applications. 'Atypical' product _x000a_development activities. require many more communication and decision making activities"/>
    <s v="look for consensus narrative"/>
    <s v="decentralizing product development decision-making responsibility through_x0002_out the organization. This decentralization,  however, does not carry singular authority, but rather requires all relevant levels and groups to be involved to arrive at decisions consensually. "/>
  </r>
  <r>
    <m/>
    <m/>
    <m/>
    <m/>
    <m/>
    <m/>
    <m/>
    <m/>
    <m/>
    <m/>
    <m/>
    <m/>
    <m/>
    <m/>
    <m/>
    <m/>
    <x v="3"/>
    <m/>
    <x v="54"/>
    <s v="However, consensus can be withdrawn at any time if relevant changes in technology, markets, manufacturing, etc., occur. "/>
    <s v="look for consensus narrative"/>
    <s v="decentralizing product development decision-making responsibility through_x0002_out the organization. This decentralization,  however, does not carry singular authority, but rather requires all relevant levels and groups to be involved to arrive at decisions consensually. "/>
  </r>
  <r>
    <m/>
    <m/>
    <m/>
    <m/>
    <m/>
    <m/>
    <m/>
    <m/>
    <m/>
    <m/>
    <m/>
    <m/>
    <m/>
    <m/>
    <m/>
    <m/>
    <x v="1"/>
    <m/>
    <x v="4"/>
    <s v=" Much uncertainty exists around critical issues, which requires the organization to obtain information it does not already possess in order to perform its tasks (Galbraith, 1973)"/>
    <s v="look for consensus narrative"/>
    <s v="decentralizing product development decision-making responsibility through_x0002_out the organization. This decentralization,  however, does not carry singular authority, but rather requires all relevant levels and groups to be involved to arrive at decisions consensually. "/>
  </r>
  <r>
    <n v="189"/>
    <s v="Yahaya2007"/>
    <s v="Product"/>
    <s v="New product development"/>
    <n v="1"/>
    <n v="1"/>
    <m/>
    <m/>
    <n v="1"/>
    <m/>
    <m/>
    <m/>
    <m/>
    <m/>
    <s v="No"/>
    <s v="None"/>
    <x v="1"/>
    <m/>
    <x v="36"/>
    <s v="Incomplete information about the future and past experience are only able to give some guidance to a limited extent"/>
    <s v="use scenarios"/>
    <s v="The used of scenario analysis is a sensible method to identify the best decision choice among its alternatives. I"/>
  </r>
  <r>
    <m/>
    <m/>
    <m/>
    <m/>
    <m/>
    <m/>
    <m/>
    <m/>
    <m/>
    <m/>
    <m/>
    <m/>
    <m/>
    <m/>
    <m/>
    <m/>
    <x v="0"/>
    <m/>
    <x v="39"/>
    <s v="Dealing with NPD project management issues require trading off and balancing between competing factors, commonly described by a triangle representing time, cost and performance (Mantel et al., 2005)."/>
    <s v="managers with knowledge about the business"/>
    <s v="Having the right business and product knowledge helps senior managers ask the right questions to understand credible decision alternatives, judge the trade off implication, and make prioritization decisions."/>
  </r>
  <r>
    <m/>
    <m/>
    <m/>
    <m/>
    <m/>
    <m/>
    <m/>
    <m/>
    <m/>
    <m/>
    <m/>
    <m/>
    <m/>
    <m/>
    <m/>
    <m/>
    <x v="1"/>
    <m/>
    <x v="62"/>
    <s v="Senior managers need to decide between “evaluation accuracy” versus “speed-to-market. as said by the senior managers we talked to"/>
    <s v="lower formality of early decision making"/>
    <s v="One way such issue is dealt with is by simplifying or reducing processes which have lower risk implication"/>
  </r>
  <r>
    <m/>
    <m/>
    <m/>
    <m/>
    <m/>
    <m/>
    <m/>
    <m/>
    <m/>
    <m/>
    <m/>
    <m/>
    <m/>
    <m/>
    <m/>
    <m/>
    <x v="1"/>
    <m/>
    <x v="37"/>
    <s v="However, we observed risk taking and risk control more prominently in decision making undertaken in dealing with NPD project management issues."/>
    <s v="Have risk mitigation procedure"/>
    <s v="Establishing risk mitigation is one way to control risk and consequently to control potential outcome."/>
  </r>
  <r>
    <m/>
    <m/>
    <m/>
    <m/>
    <m/>
    <m/>
    <m/>
    <m/>
    <m/>
    <m/>
    <m/>
    <m/>
    <m/>
    <m/>
    <m/>
    <m/>
    <x v="3"/>
    <m/>
    <x v="18"/>
    <s v="We found that in all cases of NPD management issues, decisions are made by two or more senior managers."/>
    <s v="-"/>
    <m/>
  </r>
  <r>
    <m/>
    <m/>
    <m/>
    <m/>
    <m/>
    <m/>
    <m/>
    <m/>
    <m/>
    <m/>
    <m/>
    <m/>
    <m/>
    <m/>
    <m/>
    <m/>
    <x v="2"/>
    <m/>
    <x v="50"/>
    <s v="Our findings on how senior managers make NPD decisions in dealing with strategic NPD management issues and NPD process and structural issues indicates situations in which intuition was basically used as the primary decision-making approach"/>
    <s v="-"/>
    <m/>
  </r>
  <r>
    <m/>
    <m/>
    <m/>
    <m/>
    <m/>
    <m/>
    <m/>
    <m/>
    <m/>
    <m/>
    <m/>
    <m/>
    <m/>
    <m/>
    <m/>
    <m/>
    <x v="3"/>
    <m/>
    <x v="54"/>
    <s v="The one who brings in a suggestion is asked to open up and articulate his basic assumption, his frame of reference and his mental model that leads him to believe in something about the uncertainties."/>
    <s v="Establish multiple frames of reference"/>
    <s v="Looking into a decision problem from multiple frames of reference is useful because decision maker respond differently if the decision choice is framed in terms of gain or in terms of loses"/>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68">
  <r>
    <x v="0"/>
    <x v="0"/>
    <m/>
  </r>
  <r>
    <x v="1"/>
    <x v="1"/>
    <n v="1"/>
  </r>
  <r>
    <x v="2"/>
    <x v="2"/>
    <n v="16"/>
  </r>
  <r>
    <x v="3"/>
    <x v="3"/>
    <n v="1"/>
  </r>
  <r>
    <x v="4"/>
    <x v="4"/>
    <n v="3"/>
  </r>
  <r>
    <x v="5"/>
    <x v="2"/>
    <n v="1"/>
  </r>
  <r>
    <x v="5"/>
    <x v="2"/>
    <n v="1"/>
  </r>
  <r>
    <x v="5"/>
    <x v="2"/>
    <n v="2"/>
  </r>
  <r>
    <x v="6"/>
    <x v="3"/>
    <n v="2"/>
  </r>
  <r>
    <x v="7"/>
    <x v="2"/>
    <n v="1"/>
  </r>
  <r>
    <x v="7"/>
    <x v="2"/>
    <n v="3"/>
  </r>
  <r>
    <x v="8"/>
    <x v="3"/>
    <n v="3"/>
  </r>
  <r>
    <x v="9"/>
    <x v="2"/>
    <n v="1"/>
  </r>
  <r>
    <x v="9"/>
    <x v="2"/>
    <n v="1"/>
  </r>
  <r>
    <x v="5"/>
    <x v="2"/>
    <n v="1"/>
  </r>
  <r>
    <x v="2"/>
    <x v="2"/>
    <n v="2"/>
  </r>
  <r>
    <x v="7"/>
    <x v="2"/>
    <n v="1"/>
  </r>
  <r>
    <x v="10"/>
    <x v="5"/>
    <n v="1"/>
  </r>
  <r>
    <x v="1"/>
    <x v="1"/>
    <n v="1"/>
  </r>
  <r>
    <x v="1"/>
    <x v="1"/>
    <n v="4"/>
  </r>
  <r>
    <x v="0"/>
    <x v="0"/>
    <m/>
  </r>
  <r>
    <x v="11"/>
    <x v="4"/>
    <n v="1"/>
  </r>
  <r>
    <x v="11"/>
    <x v="4"/>
    <n v="2"/>
  </r>
  <r>
    <x v="12"/>
    <x v="4"/>
    <n v="2"/>
  </r>
  <r>
    <x v="0"/>
    <x v="0"/>
    <m/>
  </r>
  <r>
    <x v="13"/>
    <x v="5"/>
    <n v="6"/>
  </r>
  <r>
    <x v="10"/>
    <x v="5"/>
    <n v="3"/>
  </r>
  <r>
    <x v="13"/>
    <x v="5"/>
    <n v="2"/>
  </r>
  <r>
    <x v="10"/>
    <x v="5"/>
    <n v="4"/>
  </r>
  <r>
    <x v="0"/>
    <x v="0"/>
    <m/>
  </r>
  <r>
    <x v="14"/>
    <x v="1"/>
    <n v="5"/>
  </r>
  <r>
    <x v="15"/>
    <x v="1"/>
    <n v="11"/>
  </r>
  <r>
    <x v="14"/>
    <x v="1"/>
    <n v="6"/>
  </r>
  <r>
    <x v="16"/>
    <x v="1"/>
    <n v="3"/>
  </r>
  <r>
    <x v="17"/>
    <x v="1"/>
    <n v="1"/>
  </r>
  <r>
    <x v="17"/>
    <x v="1"/>
    <n v="2"/>
  </r>
  <r>
    <x v="18"/>
    <x v="3"/>
    <n v="2"/>
  </r>
  <r>
    <x v="18"/>
    <x v="3"/>
    <n v="1"/>
  </r>
  <r>
    <x v="18"/>
    <x v="3"/>
    <n v="2"/>
  </r>
  <r>
    <x v="17"/>
    <x v="1"/>
    <n v="4"/>
  </r>
  <r>
    <x v="19"/>
    <x v="3"/>
    <n v="2"/>
  </r>
  <r>
    <x v="19"/>
    <x v="3"/>
    <n v="1"/>
  </r>
  <r>
    <x v="19"/>
    <x v="3"/>
    <n v="3"/>
  </r>
  <r>
    <x v="19"/>
    <x v="3"/>
    <n v="1"/>
  </r>
  <r>
    <x v="19"/>
    <x v="3"/>
    <n v="1"/>
  </r>
  <r>
    <x v="14"/>
    <x v="1"/>
    <n v="4"/>
  </r>
  <r>
    <x v="19"/>
    <x v="3"/>
    <n v="5"/>
  </r>
  <r>
    <x v="19"/>
    <x v="3"/>
    <n v="1"/>
  </r>
  <r>
    <x v="20"/>
    <x v="1"/>
    <n v="8"/>
  </r>
  <r>
    <x v="20"/>
    <x v="1"/>
    <n v="1"/>
  </r>
  <r>
    <x v="21"/>
    <x v="1"/>
    <n v="1"/>
  </r>
  <r>
    <x v="21"/>
    <x v="1"/>
    <n v="1"/>
  </r>
  <r>
    <x v="14"/>
    <x v="1"/>
    <n v="5"/>
  </r>
  <r>
    <x v="19"/>
    <x v="3"/>
    <n v="1"/>
  </r>
  <r>
    <x v="17"/>
    <x v="1"/>
    <n v="2"/>
  </r>
  <r>
    <x v="0"/>
    <x v="0"/>
    <m/>
  </r>
  <r>
    <x v="14"/>
    <x v="1"/>
    <n v="6"/>
  </r>
  <r>
    <x v="18"/>
    <x v="3"/>
    <n v="2"/>
  </r>
  <r>
    <x v="22"/>
    <x v="3"/>
    <n v="4"/>
  </r>
  <r>
    <x v="18"/>
    <x v="3"/>
    <n v="1"/>
  </r>
  <r>
    <x v="18"/>
    <x v="3"/>
    <n v="1"/>
  </r>
  <r>
    <x v="6"/>
    <x v="3"/>
    <n v="4"/>
  </r>
  <r>
    <x v="6"/>
    <x v="3"/>
    <n v="14"/>
  </r>
  <r>
    <x v="23"/>
    <x v="2"/>
    <n v="6"/>
  </r>
  <r>
    <x v="22"/>
    <x v="3"/>
    <n v="3"/>
  </r>
  <r>
    <x v="24"/>
    <x v="2"/>
    <n v="5"/>
  </r>
  <r>
    <x v="8"/>
    <x v="3"/>
    <n v="8"/>
  </r>
  <r>
    <x v="3"/>
    <x v="3"/>
    <n v="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6AF17C1-FB2D-4EF4-8AA0-B4C29CB93F46}" name="PivotTable2" cacheId="26" applyNumberFormats="0" applyBorderFormats="0" applyFontFormats="0" applyPatternFormats="0" applyAlignmentFormats="0" applyWidthHeightFormats="1" dataCaption="Values" updatedVersion="8" minRefreshableVersion="3" rowGrandTotals="0" itemPrintTitles="1" createdVersion="8" indent="0" outline="1" outlineData="1" multipleFieldFilters="0">
  <location ref="H2:I31" firstHeaderRow="1" firstDataRow="1" firstDataCol="1"/>
  <pivotFields count="3">
    <pivotField axis="axisRow" showAll="0">
      <items count="61">
        <item m="1" x="52"/>
        <item x="3"/>
        <item x="13"/>
        <item x="10"/>
        <item m="1" x="45"/>
        <item m="1" x="51"/>
        <item m="1" x="30"/>
        <item x="2"/>
        <item m="1" x="28"/>
        <item x="15"/>
        <item m="1" x="55"/>
        <item m="1" x="54"/>
        <item m="1" x="37"/>
        <item m="1" x="32"/>
        <item m="1" x="49"/>
        <item m="1" x="36"/>
        <item m="1" x="42"/>
        <item m="1" x="43"/>
        <item m="1" x="59"/>
        <item m="1" x="25"/>
        <item m="1" x="53"/>
        <item m="1" x="56"/>
        <item m="1" x="34"/>
        <item m="1" x="41"/>
        <item m="1" x="50"/>
        <item x="11"/>
        <item m="1" x="39"/>
        <item x="23"/>
        <item m="1" x="35"/>
        <item m="1" x="26"/>
        <item m="1" x="29"/>
        <item m="1" x="33"/>
        <item m="1" x="47"/>
        <item m="1" x="38"/>
        <item x="0"/>
        <item m="1" x="58"/>
        <item m="1" x="40"/>
        <item m="1" x="44"/>
        <item m="1" x="48"/>
        <item m="1" x="57"/>
        <item m="1" x="31"/>
        <item x="6"/>
        <item x="8"/>
        <item m="1" x="46"/>
        <item x="21"/>
        <item x="20"/>
        <item x="5"/>
        <item m="1" x="27"/>
        <item x="9"/>
        <item x="19"/>
        <item x="22"/>
        <item x="18"/>
        <item x="14"/>
        <item x="16"/>
        <item x="1"/>
        <item x="17"/>
        <item x="4"/>
        <item x="7"/>
        <item x="12"/>
        <item x="24"/>
        <item t="default"/>
      </items>
    </pivotField>
    <pivotField axis="axisRow" showAll="0">
      <items count="9">
        <item m="1" x="6"/>
        <item x="4"/>
        <item m="1" x="7"/>
        <item x="1"/>
        <item x="3"/>
        <item h="1" sd="0" x="0"/>
        <item x="2"/>
        <item x="5"/>
        <item t="default"/>
      </items>
    </pivotField>
    <pivotField dataField="1" showAll="0"/>
  </pivotFields>
  <rowFields count="2">
    <field x="1"/>
    <field x="0"/>
  </rowFields>
  <rowItems count="29">
    <i>
      <x v="1"/>
    </i>
    <i r="1">
      <x v="25"/>
    </i>
    <i r="1">
      <x v="56"/>
    </i>
    <i r="1">
      <x v="58"/>
    </i>
    <i>
      <x v="3"/>
    </i>
    <i r="1">
      <x v="9"/>
    </i>
    <i r="1">
      <x v="44"/>
    </i>
    <i r="1">
      <x v="45"/>
    </i>
    <i r="1">
      <x v="52"/>
    </i>
    <i r="1">
      <x v="53"/>
    </i>
    <i r="1">
      <x v="54"/>
    </i>
    <i r="1">
      <x v="55"/>
    </i>
    <i>
      <x v="4"/>
    </i>
    <i r="1">
      <x v="1"/>
    </i>
    <i r="1">
      <x v="41"/>
    </i>
    <i r="1">
      <x v="42"/>
    </i>
    <i r="1">
      <x v="49"/>
    </i>
    <i r="1">
      <x v="50"/>
    </i>
    <i r="1">
      <x v="51"/>
    </i>
    <i>
      <x v="6"/>
    </i>
    <i r="1">
      <x v="7"/>
    </i>
    <i r="1">
      <x v="27"/>
    </i>
    <i r="1">
      <x v="46"/>
    </i>
    <i r="1">
      <x v="48"/>
    </i>
    <i r="1">
      <x v="57"/>
    </i>
    <i r="1">
      <x v="59"/>
    </i>
    <i>
      <x v="7"/>
    </i>
    <i r="1">
      <x v="2"/>
    </i>
    <i r="1">
      <x v="3"/>
    </i>
  </rowItems>
  <colItems count="1">
    <i/>
  </colItems>
  <dataFields count="1">
    <dataField name="Sum of Number" fld="2" baseField="0" baseItem="0"/>
  </dataFields>
  <formats count="2">
    <format dxfId="0">
      <pivotArea field="1" type="button" dataOnly="0" labelOnly="1" outline="0" axis="axisRow" fieldPosition="0"/>
    </format>
    <format dxfId="1">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890DCEE5-6BD2-4987-81E2-D6261117CB61}" name="PivotTable1" cacheId="1"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2:B71" firstHeaderRow="1" firstDataRow="1" firstDataCol="1"/>
  <pivotFields count="22">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Row" showAll="0">
      <items count="6">
        <item x="1"/>
        <item x="4"/>
        <item x="2"/>
        <item x="0"/>
        <item x="3"/>
        <item t="default"/>
      </items>
    </pivotField>
    <pivotField showAll="0"/>
    <pivotField axis="axisRow" dataField="1" showAll="0">
      <items count="65">
        <item x="27"/>
        <item x="58"/>
        <item x="39"/>
        <item x="0"/>
        <item x="41"/>
        <item x="28"/>
        <item x="21"/>
        <item x="4"/>
        <item x="14"/>
        <item x="35"/>
        <item x="62"/>
        <item x="55"/>
        <item x="49"/>
        <item x="33"/>
        <item x="45"/>
        <item x="44"/>
        <item x="57"/>
        <item x="7"/>
        <item x="16"/>
        <item x="10"/>
        <item x="32"/>
        <item x="37"/>
        <item x="29"/>
        <item x="11"/>
        <item x="59"/>
        <item x="52"/>
        <item x="34"/>
        <item x="48"/>
        <item x="15"/>
        <item x="23"/>
        <item m="1" x="63"/>
        <item x="42"/>
        <item x="5"/>
        <item x="13"/>
        <item x="22"/>
        <item x="26"/>
        <item x="51"/>
        <item x="61"/>
        <item x="56"/>
        <item x="54"/>
        <item x="12"/>
        <item x="31"/>
        <item x="36"/>
        <item x="18"/>
        <item x="43"/>
        <item x="6"/>
        <item x="50"/>
        <item x="30"/>
        <item x="46"/>
        <item x="9"/>
        <item x="1"/>
        <item x="3"/>
        <item x="24"/>
        <item x="2"/>
        <item x="20"/>
        <item x="17"/>
        <item x="38"/>
        <item x="19"/>
        <item x="40"/>
        <item x="60"/>
        <item x="25"/>
        <item x="47"/>
        <item x="53"/>
        <item x="8"/>
        <item t="default"/>
      </items>
    </pivotField>
    <pivotField showAll="0"/>
    <pivotField showAll="0"/>
    <pivotField showAll="0"/>
  </pivotFields>
  <rowFields count="2">
    <field x="16"/>
    <field x="18"/>
  </rowFields>
  <rowItems count="69">
    <i>
      <x/>
    </i>
    <i r="1">
      <x v="1"/>
    </i>
    <i r="1">
      <x v="7"/>
    </i>
    <i r="1">
      <x v="10"/>
    </i>
    <i r="1">
      <x v="21"/>
    </i>
    <i r="1">
      <x v="24"/>
    </i>
    <i r="1">
      <x v="25"/>
    </i>
    <i r="1">
      <x v="26"/>
    </i>
    <i r="1">
      <x v="29"/>
    </i>
    <i r="1">
      <x v="31"/>
    </i>
    <i r="1">
      <x v="32"/>
    </i>
    <i r="1">
      <x v="42"/>
    </i>
    <i r="1">
      <x v="44"/>
    </i>
    <i r="1">
      <x v="45"/>
    </i>
    <i r="1">
      <x v="51"/>
    </i>
    <i r="1">
      <x v="55"/>
    </i>
    <i r="1">
      <x v="56"/>
    </i>
    <i r="1">
      <x v="59"/>
    </i>
    <i r="1">
      <x v="60"/>
    </i>
    <i r="1">
      <x v="61"/>
    </i>
    <i>
      <x v="1"/>
    </i>
    <i r="1">
      <x v="34"/>
    </i>
    <i r="1">
      <x v="35"/>
    </i>
    <i r="1">
      <x v="52"/>
    </i>
    <i>
      <x v="2"/>
    </i>
    <i r="1">
      <x v="5"/>
    </i>
    <i r="1">
      <x v="41"/>
    </i>
    <i r="1">
      <x v="46"/>
    </i>
    <i r="1">
      <x v="63"/>
    </i>
    <i>
      <x v="3"/>
    </i>
    <i r="1">
      <x v="2"/>
    </i>
    <i r="1">
      <x v="3"/>
    </i>
    <i r="1">
      <x v="4"/>
    </i>
    <i r="1">
      <x v="6"/>
    </i>
    <i r="1">
      <x v="8"/>
    </i>
    <i r="1">
      <x v="9"/>
    </i>
    <i r="1">
      <x v="11"/>
    </i>
    <i r="1">
      <x v="12"/>
    </i>
    <i r="1">
      <x v="13"/>
    </i>
    <i r="1">
      <x v="14"/>
    </i>
    <i r="1">
      <x v="15"/>
    </i>
    <i r="1">
      <x v="16"/>
    </i>
    <i r="1">
      <x v="17"/>
    </i>
    <i r="1">
      <x v="18"/>
    </i>
    <i r="1">
      <x v="19"/>
    </i>
    <i r="1">
      <x v="23"/>
    </i>
    <i r="1">
      <x v="27"/>
    </i>
    <i r="1">
      <x v="28"/>
    </i>
    <i r="1">
      <x v="33"/>
    </i>
    <i r="1">
      <x v="36"/>
    </i>
    <i r="1">
      <x v="48"/>
    </i>
    <i r="1">
      <x v="49"/>
    </i>
    <i r="1">
      <x v="50"/>
    </i>
    <i r="1">
      <x v="53"/>
    </i>
    <i r="1">
      <x v="58"/>
    </i>
    <i>
      <x v="4"/>
    </i>
    <i r="1">
      <x/>
    </i>
    <i r="1">
      <x v="20"/>
    </i>
    <i r="1">
      <x v="22"/>
    </i>
    <i r="1">
      <x v="37"/>
    </i>
    <i r="1">
      <x v="38"/>
    </i>
    <i r="1">
      <x v="39"/>
    </i>
    <i r="1">
      <x v="40"/>
    </i>
    <i r="1">
      <x v="43"/>
    </i>
    <i r="1">
      <x v="47"/>
    </i>
    <i r="1">
      <x v="54"/>
    </i>
    <i r="1">
      <x v="57"/>
    </i>
    <i r="1">
      <x v="62"/>
    </i>
    <i t="grand">
      <x/>
    </i>
  </rowItems>
  <colItems count="1">
    <i/>
  </colItems>
  <dataFields count="1">
    <dataField name="Count of Challenge" fld="18" subtotal="count" baseField="0" baseItem="0"/>
  </dataFields>
  <formats count="22">
    <format dxfId="2">
      <pivotArea type="all" dataOnly="0" outline="0" fieldPosition="0"/>
    </format>
    <format dxfId="3">
      <pivotArea outline="0" collapsedLevelsAreSubtotals="1" fieldPosition="0"/>
    </format>
    <format dxfId="4">
      <pivotArea field="16" type="button" dataOnly="0" labelOnly="1" outline="0" axis="axisRow" fieldPosition="0"/>
    </format>
    <format dxfId="5">
      <pivotArea dataOnly="0" labelOnly="1" fieldPosition="0">
        <references count="1">
          <reference field="16" count="0"/>
        </references>
      </pivotArea>
    </format>
    <format dxfId="6">
      <pivotArea dataOnly="0" labelOnly="1" grandRow="1" outline="0" fieldPosition="0"/>
    </format>
    <format dxfId="7">
      <pivotArea dataOnly="0" labelOnly="1" fieldPosition="0">
        <references count="2">
          <reference field="16" count="1" selected="0">
            <x v="0"/>
          </reference>
          <reference field="18" count="19">
            <x v="1"/>
            <x v="7"/>
            <x v="10"/>
            <x v="21"/>
            <x v="25"/>
            <x v="26"/>
            <x v="29"/>
            <x v="30"/>
            <x v="31"/>
            <x v="32"/>
            <x v="42"/>
            <x v="44"/>
            <x v="45"/>
            <x v="51"/>
            <x v="55"/>
            <x v="56"/>
            <x v="59"/>
            <x v="60"/>
            <x v="61"/>
          </reference>
        </references>
      </pivotArea>
    </format>
    <format dxfId="8">
      <pivotArea dataOnly="0" labelOnly="1" fieldPosition="0">
        <references count="2">
          <reference field="16" count="1" selected="0">
            <x v="1"/>
          </reference>
          <reference field="18" count="3">
            <x v="34"/>
            <x v="35"/>
            <x v="52"/>
          </reference>
        </references>
      </pivotArea>
    </format>
    <format dxfId="9">
      <pivotArea dataOnly="0" labelOnly="1" fieldPosition="0">
        <references count="2">
          <reference field="16" count="1" selected="0">
            <x v="2"/>
          </reference>
          <reference field="18" count="4">
            <x v="5"/>
            <x v="41"/>
            <x v="46"/>
            <x v="63"/>
          </reference>
        </references>
      </pivotArea>
    </format>
    <format dxfId="10">
      <pivotArea dataOnly="0" labelOnly="1" fieldPosition="0">
        <references count="2">
          <reference field="16" count="1" selected="0">
            <x v="3"/>
          </reference>
          <reference field="18" count="25">
            <x v="2"/>
            <x v="3"/>
            <x v="4"/>
            <x v="6"/>
            <x v="8"/>
            <x v="9"/>
            <x v="11"/>
            <x v="12"/>
            <x v="13"/>
            <x v="14"/>
            <x v="15"/>
            <x v="16"/>
            <x v="17"/>
            <x v="18"/>
            <x v="19"/>
            <x v="23"/>
            <x v="27"/>
            <x v="28"/>
            <x v="33"/>
            <x v="36"/>
            <x v="48"/>
            <x v="49"/>
            <x v="50"/>
            <x v="53"/>
            <x v="58"/>
          </reference>
        </references>
      </pivotArea>
    </format>
    <format dxfId="11">
      <pivotArea dataOnly="0" labelOnly="1" fieldPosition="0">
        <references count="2">
          <reference field="16" count="1" selected="0">
            <x v="4"/>
          </reference>
          <reference field="18" count="13">
            <x v="0"/>
            <x v="20"/>
            <x v="22"/>
            <x v="24"/>
            <x v="37"/>
            <x v="38"/>
            <x v="39"/>
            <x v="40"/>
            <x v="43"/>
            <x v="47"/>
            <x v="54"/>
            <x v="57"/>
            <x v="62"/>
          </reference>
        </references>
      </pivotArea>
    </format>
    <format dxfId="12">
      <pivotArea dataOnly="0" labelOnly="1" outline="0" axis="axisValues" fieldPosition="0"/>
    </format>
    <format dxfId="13">
      <pivotArea type="all" dataOnly="0" outline="0" fieldPosition="0"/>
    </format>
    <format dxfId="14">
      <pivotArea outline="0" collapsedLevelsAreSubtotals="1" fieldPosition="0"/>
    </format>
    <format dxfId="15">
      <pivotArea field="16" type="button" dataOnly="0" labelOnly="1" outline="0" axis="axisRow" fieldPosition="0"/>
    </format>
    <format dxfId="16">
      <pivotArea dataOnly="0" labelOnly="1" fieldPosition="0">
        <references count="1">
          <reference field="16" count="0"/>
        </references>
      </pivotArea>
    </format>
    <format dxfId="17">
      <pivotArea dataOnly="0" labelOnly="1" grandRow="1" outline="0" fieldPosition="0"/>
    </format>
    <format dxfId="18">
      <pivotArea dataOnly="0" labelOnly="1" fieldPosition="0">
        <references count="2">
          <reference field="16" count="1" selected="0">
            <x v="0"/>
          </reference>
          <reference field="18" count="19">
            <x v="1"/>
            <x v="7"/>
            <x v="10"/>
            <x v="21"/>
            <x v="25"/>
            <x v="26"/>
            <x v="29"/>
            <x v="30"/>
            <x v="31"/>
            <x v="32"/>
            <x v="42"/>
            <x v="44"/>
            <x v="45"/>
            <x v="51"/>
            <x v="55"/>
            <x v="56"/>
            <x v="59"/>
            <x v="60"/>
            <x v="61"/>
          </reference>
        </references>
      </pivotArea>
    </format>
    <format dxfId="19">
      <pivotArea dataOnly="0" labelOnly="1" fieldPosition="0">
        <references count="2">
          <reference field="16" count="1" selected="0">
            <x v="1"/>
          </reference>
          <reference field="18" count="3">
            <x v="34"/>
            <x v="35"/>
            <x v="52"/>
          </reference>
        </references>
      </pivotArea>
    </format>
    <format dxfId="20">
      <pivotArea dataOnly="0" labelOnly="1" fieldPosition="0">
        <references count="2">
          <reference field="16" count="1" selected="0">
            <x v="2"/>
          </reference>
          <reference field="18" count="4">
            <x v="5"/>
            <x v="41"/>
            <x v="46"/>
            <x v="63"/>
          </reference>
        </references>
      </pivotArea>
    </format>
    <format dxfId="21">
      <pivotArea dataOnly="0" labelOnly="1" fieldPosition="0">
        <references count="2">
          <reference field="16" count="1" selected="0">
            <x v="3"/>
          </reference>
          <reference field="18" count="25">
            <x v="2"/>
            <x v="3"/>
            <x v="4"/>
            <x v="6"/>
            <x v="8"/>
            <x v="9"/>
            <x v="11"/>
            <x v="12"/>
            <x v="13"/>
            <x v="14"/>
            <x v="15"/>
            <x v="16"/>
            <x v="17"/>
            <x v="18"/>
            <x v="19"/>
            <x v="23"/>
            <x v="27"/>
            <x v="28"/>
            <x v="33"/>
            <x v="36"/>
            <x v="48"/>
            <x v="49"/>
            <x v="50"/>
            <x v="53"/>
            <x v="58"/>
          </reference>
        </references>
      </pivotArea>
    </format>
    <format dxfId="22">
      <pivotArea dataOnly="0" labelOnly="1" fieldPosition="0">
        <references count="2">
          <reference field="16" count="1" selected="0">
            <x v="4"/>
          </reference>
          <reference field="18" count="13">
            <x v="0"/>
            <x v="20"/>
            <x v="22"/>
            <x v="24"/>
            <x v="37"/>
            <x v="38"/>
            <x v="39"/>
            <x v="40"/>
            <x v="43"/>
            <x v="47"/>
            <x v="54"/>
            <x v="57"/>
            <x v="62"/>
          </reference>
        </references>
      </pivotArea>
    </format>
    <format dxfId="23">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11" dT="2023-09-12T11:49:28.18" personId="{05651819-8B4F-41E3-8C69-956D5935CC3E}" id="{0E167C3E-D9A0-4D60-80EA-5A87AA9D283C}">
    <text>"a number of related business processes, such as business modeling (BM), product development (PD) and product-service system design (PSS), supply chain and manufacturing (SC&amp;M)"</text>
  </threadedComment>
  <threadedComment ref="N11" dT="2023-09-12T11:32:46.06" personId="{05651819-8B4F-41E3-8C69-956D5935CC3E}" id="{EBE0B704-1DA1-4E34-BFE8-041230946417}">
    <text>Any, but focused on sustainability: "adding high relevancy environmental, economic, and social criteria along key business, technical, functional, legal, and customer requirements "</text>
  </threadedComment>
  <threadedComment ref="D19" dT="2023-10-11T11:11:31.81" personId="{05651819-8B4F-41E3-8C69-956D5935CC3E}" id="{E7F72421-288B-4763-974B-889667379890}">
    <text>Proceedings of the 2015 Industrial and Systems Engineering Research Conference</text>
  </threadedComment>
  <threadedComment ref="N19" dT="2023-10-11T11:13:46.89" personId="{05651819-8B4F-41E3-8C69-956D5935CC3E}" id="{C6DEDC7B-E94A-49FD-9B5D-87290206526C}">
    <text>The paper discusses decisions in general: "This paper discusses three methods of  decision making that are still widely used in many enterprises, and highlights some of the issues with their use."</text>
  </threadedComment>
  <threadedComment ref="D23" dT="2023-10-11T11:37:16.02" personId="{05651819-8B4F-41E3-8C69-956D5935CC3E}" id="{77179AEE-FCF7-4AA9-A567-FC2FA8C71C03}">
    <text>"This chapter aims to contribute to the discussion on how to consider the uncertainties inherent in LCSA in decision-making", "assessment of the sustainability performance of products, services, and processes"</text>
  </threadedComment>
  <threadedComment ref="M23" dT="2023-10-11T11:38:16.76" personId="{05651819-8B4F-41E3-8C69-956D5935CC3E}" id="{160553D3-8483-41ED-9833-2E12CF9C3B07}">
    <text>Uses a Triple-Bottom Line approach: "environment, economic, and social"</text>
  </threadedComment>
  <threadedComment ref="D28" dT="2023-10-11T12:03:19.63" personId="{05651819-8B4F-41E3-8C69-956D5935CC3E}" id="{9594322C-5EB2-46EE-B9D2-5FCBC2AAB28C}">
    <text>"lack of tools to incorporate green maintenance or maintainability considerations at the early design stages"</text>
  </threadedComment>
  <threadedComment ref="M28" dT="2023-10-11T12:03:44.59" personId="{05651819-8B4F-41E3-8C69-956D5935CC3E}" id="{FAFECDB4-905F-4E86-A020-982776920448}">
    <text>Maintainability</text>
  </threadedComment>
  <threadedComment ref="D36" dT="2023-10-11T12:21:35.04" personId="{05651819-8B4F-41E3-8C69-956D5935CC3E}" id="{4A3F80CB-5CB6-4FFC-B025-0FC2E43570D7}">
    <text>The design of a new safety system ERTMS for the Dutch railway sector is the context in which the study was performed.</text>
  </threadedComment>
  <threadedComment ref="I36" dT="2023-10-11T12:38:13.24" personId="{05651819-8B4F-41E3-8C69-956D5935CC3E}" id="{C04C4565-6AAF-417E-BB66-41843A295085}">
    <text>Trade-off relates to hard deadline of rail case and feasibility of the project. "There is uncertainty whether program goals regarding interoperability, capacity, speed, safety and reliability can be reached."</text>
  </threadedComment>
  <threadedComment ref="M36" dT="2023-10-11T12:38:40.30" personId="{05651819-8B4F-41E3-8C69-956D5935CC3E}" id="{878A3C3D-F9A8-447D-9293-E7EB825E3D74}">
    <text>Trade-off relates to hard deadline of rail case and feasibility of the project. "There is uncertainty whether program goals regarding interoperability, capacity, speed, safety and reliability can be reached."</text>
  </threadedComment>
  <threadedComment ref="D42" dT="2023-10-11T12:48:44.17" personId="{05651819-8B4F-41E3-8C69-956D5935CC3E}" id="{18C73798-6CD2-4ABF-B2EA-DE8F8973EA75}">
    <text>"An in-depth case study was undertaken towards the objectives identified above. It was a study of a volume car manufacturer (named here AutoVM for confidentiality reasons), the focus being on the "typical" design decisions made for mass-market car models and not on the exceptional decisions that can occur in specialist designs like luxury or sport cars."</text>
  </threadedComment>
  <threadedComment ref="E42" dT="2023-10-11T12:50:30.44" personId="{05651819-8B4F-41E3-8C69-956D5935CC3E}" id="{A0264A4D-01F9-4B4B-BF76-24A916737E4E}">
    <text>while reducing the variable cost of the product (i.e. the cost dependent on the number of
units produced) and improving performance are equally important in the early programme
stages, performance and quality are prioritised in the late programme stages, at the expense of
product cost and development cost.</text>
  </threadedComment>
  <threadedComment ref="D56" dT="2023-10-17T06:59:44.05" personId="{05651819-8B4F-41E3-8C69-956D5935CC3E}" id="{9AA42D37-3D93-4A53-BB29-42930B237FC7}">
    <text>Experiment with students from "Master Course of Systems Engineering at Blekinge Institute of Technology "</text>
  </threadedComment>
  <threadedComment ref="E56" dT="2023-10-17T07:00:55.87" personId="{05651819-8B4F-41E3-8C69-956D5935CC3E}" id="{3EF222E5-0270-41F0-B067-329CDB6054EA}">
    <text>See "Table 2: List of value drivers and ideal goals used during day 2"</text>
  </threadedComment>
  <threadedComment ref="D59" dT="2023-10-17T07:19:46.16" personId="{05651819-8B4F-41E3-8C69-956D5935CC3E}" id="{0408B14A-D65B-404F-99E2-6DF513200DDD}">
    <text>Multiple mentions of "product innovation process "</text>
  </threadedComment>
  <threadedComment ref="D78" dT="2023-10-17T08:13:05.95" personId="{05651819-8B4F-41E3-8C69-956D5935CC3E}" id="{60694CAC-1671-4FC2-A36A-8A9A830FDC2D}">
    <text>"As main result, the paper presents EVOKE (Early Value Oriented design exploration with KnowledgE maturity), a concept selection method which aims to support systems engineers "</text>
  </threadedComment>
  <threadedComment ref="D85" dT="2023-10-17T08:53:59.41" personId="{05651819-8B4F-41E3-8C69-956D5935CC3E}" id="{8E46B2D1-171B-4CD7-A0FC-35AA03F13F2B}">
    <text>Title</text>
  </threadedComment>
  <threadedComment ref="D86" dT="2023-10-17T08:59:38.45" personId="{05651819-8B4F-41E3-8C69-956D5935CC3E}" id="{0D69C6F9-A6AB-4970-A280-D53E5071122B}">
    <text>Title</text>
  </threadedComment>
  <threadedComment ref="D89" dT="2023-10-17T09:10:35.95" personId="{05651819-8B4F-41E3-8C69-956D5935CC3E}" id="{C75AAA61-2987-47D1-B2AE-3A1F573D27B9}">
    <text>Abstract "analyze the decision-making process at the front end. "</text>
  </threadedComment>
  <threadedComment ref="D92" dT="2023-10-17T09:46:39.88" personId="{05651819-8B4F-41E3-8C69-956D5935CC3E}" id="{5D488F9D-896D-4086-BDCB-834E8C9427B0}">
    <text>Title</text>
  </threadedComment>
  <threadedComment ref="D98" dT="2023-10-17T10:04:12.19" personId="{05651819-8B4F-41E3-8C69-956D5935CC3E}" id="{8F4E9032-6D4F-4B08-A679-36173AF18B6F}">
    <text xml:space="preserve">This challenge falls to engineering designers who work in an entangled world where systems have complex and irreducible coupling, system performance is impacted by human behaviour, and time and resource constraints prevent uncertainties from being resolved. </text>
  </threadedComment>
  <threadedComment ref="D108" dT="2023-10-17T11:56:34.33" personId="{05651819-8B4F-41E3-8C69-956D5935CC3E}" id="{B7F0F55F-012B-4F60-BD48-4BBC79F285C7}">
    <text xml:space="preserve">Accordingly, many approaches to sustainability oriented assessments — at the project as well as strategic level — have begun by addressing the social, economic and ecological considerations separately and have then struggled with how to integrate the separate findings </text>
  </threadedComment>
  <threadedComment ref="D115" dT="2023-10-17T12:01:46.92" personId="{05651819-8B4F-41E3-8C69-956D5935CC3E}" id="{967DDE4B-FB90-4BD3-B502-007B5E77BE25}">
    <text xml:space="preserve">Sustainable product development is a young and rapidly developing field </text>
  </threadedComment>
  <threadedComment ref="D117" dT="2023-10-18T07:49:45.95" personId="{05651819-8B4F-41E3-8C69-956D5935CC3E}" id="{56D556B5-9C55-4025-9C7F-4AD9F719A887}">
    <text>title</text>
  </threadedComment>
  <threadedComment ref="D121" dT="2023-10-18T07:51:29.85" personId="{05651819-8B4F-41E3-8C69-956D5935CC3E}" id="{C9BEE5F5-6081-4AE2-AB18-EBDC9238CF5B}">
    <text>title</text>
  </threadedComment>
  <threadedComment ref="D122" dT="2023-10-18T08:06:58.92" personId="{05651819-8B4F-41E3-8C69-956D5935CC3E}" id="{CB25B1CF-655A-43DA-A9E1-250979C9B449}">
    <text>"This paper presents a systems model for mapping and understanding the drivers and consequences for tolerance-related decisions, going beyond the typical approach that considers only manufacturing costs "</text>
  </threadedComment>
  <threadedComment ref="D123" dT="2023-10-18T08:12:06.69" personId="{05651819-8B4F-41E3-8C69-956D5935CC3E}" id="{61605F8F-F009-4CEA-8F18-8A13B09179A3}">
    <text>Abstract</text>
  </threadedComment>
  <threadedComment ref="D127" dT="2023-10-18T08:27:24.88" personId="{05651819-8B4F-41E3-8C69-956D5935CC3E}" id="{3C45C496-C944-4043-9B76-403EA7B9706E}">
    <text>Title and abstract</text>
  </threadedComment>
  <threadedComment ref="C139" dT="2023-10-18T09:06:50.45" personId="{05651819-8B4F-41E3-8C69-956D5935CC3E}" id="{9B46921D-F877-4DB3-A644-BB2E155F2886}">
    <text>Project</text>
  </threadedComment>
  <threadedComment ref="D139" dT="2023-10-18T09:07:11.38" personId="{05651819-8B4F-41E3-8C69-956D5935CC3E}" id="{9AB079BF-A4F9-4E34-AB44-CA910A594E8B}">
    <text>Intro</text>
  </threadedComment>
  <threadedComment ref="D147" dT="2023-10-18T09:22:31.27" personId="{05651819-8B4F-41E3-8C69-956D5935CC3E}" id="{A9405C5C-B151-4711-860B-681A6E9A367A}">
    <text>title</text>
  </threadedComment>
  <threadedComment ref="D148" dT="2023-10-18T10:44:28.51" personId="{05651819-8B4F-41E3-8C69-956D5935CC3E}" id="{7E7C2DA6-D553-4843-9E33-E70024BDC01B}">
    <text>Title</text>
  </threadedComment>
  <threadedComment ref="D151" dT="2023-10-18T11:18:14.31" personId="{05651819-8B4F-41E3-8C69-956D5935CC3E}" id="{597FEC28-669A-49C3-B1EF-653DA48E09E0}">
    <text>Title</text>
  </threadedComment>
  <threadedComment ref="D152" dT="2023-10-18T11:57:51.87" personId="{05651819-8B4F-41E3-8C69-956D5935CC3E}" id="{2F9AC8F6-008D-4E0C-AC96-CA6B81E72917}">
    <text>abstract</text>
  </threadedComment>
  <threadedComment ref="D158" dT="2023-10-18T12:23:03.19" personId="{05651819-8B4F-41E3-8C69-956D5935CC3E}" id="{4A11A5CE-EE32-4EEA-A1A9-8FFF6DBDC14E}">
    <text>title</text>
  </threadedComment>
  <threadedComment ref="D160" dT="2023-10-18T12:38:20.46" personId="{05651819-8B4F-41E3-8C69-956D5935CC3E}" id="{676A53C0-0243-4341-ACA1-D31D61FEFCA1}">
    <text>abstract</text>
  </threadedComment>
  <threadedComment ref="D163" dT="2023-10-18T13:04:57.87" personId="{05651819-8B4F-41E3-8C69-956D5935CC3E}" id="{951E503D-5D8F-412B-8E20-A620C9861D05}">
    <text>Intro</text>
  </threadedComment>
  <threadedComment ref="D164" dT="2023-10-18T13:24:21.61" personId="{05651819-8B4F-41E3-8C69-956D5935CC3E}" id="{874A0730-4B4D-4C55-8739-115014C493F1}">
    <text>Title</text>
  </threadedComment>
  <threadedComment ref="D170" dT="2023-10-19T07:00:19.80" personId="{05651819-8B4F-41E3-8C69-956D5935CC3E}" id="{77250646-EF0C-49DE-AF1D-A8B6202F00A1}">
    <text>First line</text>
  </threadedComment>
  <threadedComment ref="D178" dT="2023-10-19T07:40:50.29" personId="{05651819-8B4F-41E3-8C69-956D5935CC3E}" id="{42670EB4-C928-46A0-83D5-DBE0B8FA9B52}">
    <text>Abstract</text>
  </threadedComment>
  <threadedComment ref="D179" dT="2023-10-19T07:48:48.03" personId="{05651819-8B4F-41E3-8C69-956D5935CC3E}" id="{E8BD578F-88DF-4D62-A1A0-4DA90C34A311}">
    <text>Intro</text>
  </threadedComment>
  <threadedComment ref="D188" dT="2023-10-19T08:13:17.39" personId="{05651819-8B4F-41E3-8C69-956D5935CC3E}" id="{4E30A7D4-A40E-47D5-A46C-25F7CA3178AD}">
    <text>abstract</text>
  </threadedComment>
  <threadedComment ref="M188" dT="2023-10-19T08:13:29.16" personId="{05651819-8B4F-41E3-8C69-956D5935CC3E}" id="{CBC3AEB8-DD62-44B0-8FEA-0A1C15067BC2}">
    <text>social</text>
  </threadedComment>
  <threadedComment ref="D191" dT="2023-10-19T08:28:29.47" personId="{05651819-8B4F-41E3-8C69-956D5935CC3E}" id="{7D138604-FC02-4ABE-B962-B6E9DB60E394}">
    <text>abstract</text>
  </threadedComment>
  <threadedComment ref="D193" dT="2023-10-19T08:38:29.06" personId="{05651819-8B4F-41E3-8C69-956D5935CC3E}" id="{B6D56B25-78B4-4DF7-B4C2-7B3C47545E65}">
    <text>Title</text>
  </threadedComment>
  <threadedComment ref="C197" dT="2023-10-19T08:59:50.13" personId="{05651819-8B4F-41E3-8C69-956D5935CC3E}" id="{42A07045-A020-4BA6-A4C4-1F690D0B8F2C}">
    <text>"green initiatives"</text>
  </threadedComment>
  <threadedComment ref="D197" dT="2023-10-19T08:59:38.58" personId="{05651819-8B4F-41E3-8C69-956D5935CC3E}" id="{D4373160-C1D1-4F55-8B56-C6014A4DB4AC}">
    <text>Intro</text>
  </threadedComment>
  <threadedComment ref="D198" dT="2023-10-19T09:08:12.43" personId="{05651819-8B4F-41E3-8C69-956D5935CC3E}" id="{F738725A-9CF0-4453-82C9-3A09E8814D75}">
    <text>Abstract</text>
  </threadedComment>
  <threadedComment ref="D201" dT="2023-10-19T09:13:54.30" personId="{05651819-8B4F-41E3-8C69-956D5935CC3E}" id="{CFFD08BB-CC39-4BBC-AB7C-3E9B9F0143C0}">
    <text>title</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_rels/sheet5.xml.rels><?xml version="1.0" encoding="UTF-8" standalone="yes"?>
<Relationships xmlns="http://schemas.openxmlformats.org/package/2006/relationships"><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86FBB6-C8D3-4900-BAE1-F9CFB2916E9E}">
  <sheetPr>
    <tabColor theme="4" tint="0.79998168889431442"/>
  </sheetPr>
  <dimension ref="A1:B15"/>
  <sheetViews>
    <sheetView tabSelected="1" zoomScale="76" workbookViewId="0">
      <selection activeCell="G15" sqref="G15"/>
    </sheetView>
  </sheetViews>
  <sheetFormatPr defaultRowHeight="14.4"/>
  <cols>
    <col min="1" max="1" width="24.6640625" style="116" customWidth="1"/>
    <col min="2" max="2" width="66.44140625" style="115" customWidth="1"/>
    <col min="3" max="16384" width="8.88671875" style="114"/>
  </cols>
  <sheetData>
    <row r="1" spans="1:2" ht="28.8">
      <c r="A1" s="118" t="s">
        <v>1113</v>
      </c>
      <c r="B1" s="115" t="s">
        <v>1116</v>
      </c>
    </row>
    <row r="2" spans="1:2">
      <c r="A2" s="117" t="s">
        <v>1114</v>
      </c>
      <c r="B2" s="115" t="s">
        <v>1117</v>
      </c>
    </row>
    <row r="3" spans="1:2">
      <c r="A3" s="117"/>
      <c r="B3" s="115" t="s">
        <v>1118</v>
      </c>
    </row>
    <row r="4" spans="1:2">
      <c r="A4" s="117"/>
      <c r="B4" s="113" t="s">
        <v>1119</v>
      </c>
    </row>
    <row r="5" spans="1:2">
      <c r="A5" s="117"/>
      <c r="B5" s="115" t="s">
        <v>1120</v>
      </c>
    </row>
    <row r="6" spans="1:2">
      <c r="A6" s="117" t="s">
        <v>1115</v>
      </c>
      <c r="B6" s="115" t="s">
        <v>1121</v>
      </c>
    </row>
    <row r="7" spans="1:2">
      <c r="A7" s="117"/>
      <c r="B7" s="115" t="s">
        <v>1122</v>
      </c>
    </row>
    <row r="8" spans="1:2" ht="28.8">
      <c r="A8" s="117"/>
      <c r="B8" s="115" t="s">
        <v>1123</v>
      </c>
    </row>
    <row r="9" spans="1:2" ht="28.8">
      <c r="A9" s="117"/>
      <c r="B9" s="113" t="s">
        <v>1124</v>
      </c>
    </row>
    <row r="10" spans="1:2" ht="28.8">
      <c r="A10" s="117"/>
      <c r="B10" s="113" t="s">
        <v>1125</v>
      </c>
    </row>
    <row r="11" spans="1:2" ht="43.2">
      <c r="A11" s="117" t="s">
        <v>1126</v>
      </c>
      <c r="B11" s="115" t="s">
        <v>1127</v>
      </c>
    </row>
    <row r="12" spans="1:2" ht="57.6">
      <c r="A12" s="117"/>
      <c r="B12" s="115" t="s">
        <v>1128</v>
      </c>
    </row>
    <row r="13" spans="1:2">
      <c r="A13" s="117"/>
      <c r="B13" s="115" t="s">
        <v>1129</v>
      </c>
    </row>
    <row r="14" spans="1:2">
      <c r="A14" s="117" t="s">
        <v>1130</v>
      </c>
      <c r="B14" s="115" t="s">
        <v>1131</v>
      </c>
    </row>
    <row r="15" spans="1:2" ht="100.8">
      <c r="A15" s="117" t="s">
        <v>1132</v>
      </c>
      <c r="B15" s="115" t="s">
        <v>1133</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EEC459-914B-44DC-A881-FDBBDE8A2DC5}">
  <sheetPr>
    <tabColor theme="4" tint="0.79998168889431442"/>
  </sheetPr>
  <dimension ref="A1"/>
  <sheetViews>
    <sheetView zoomScale="64" workbookViewId="0">
      <selection activeCell="P17" sqref="P17"/>
    </sheetView>
  </sheetViews>
  <sheetFormatPr defaultRowHeight="14.4"/>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6871F4-4B2F-4273-990E-042D883DCB8F}">
  <sheetPr>
    <tabColor theme="4" tint="0.59999389629810485"/>
  </sheetPr>
  <dimension ref="B1:H498"/>
  <sheetViews>
    <sheetView workbookViewId="0">
      <selection activeCell="D16" sqref="D16"/>
    </sheetView>
  </sheetViews>
  <sheetFormatPr defaultColWidth="8.5546875" defaultRowHeight="13.2"/>
  <cols>
    <col min="1" max="1" width="2.5546875" style="3" customWidth="1"/>
    <col min="2" max="2" width="8.5546875" style="1"/>
    <col min="3" max="3" width="14.44140625" style="2" customWidth="1"/>
    <col min="4" max="4" width="47.5546875" style="3" customWidth="1"/>
    <col min="5" max="5" width="24.44140625" style="3" customWidth="1"/>
    <col min="6" max="6" width="9.5546875" style="4" customWidth="1"/>
    <col min="7" max="7" width="13" style="4" customWidth="1"/>
    <col min="8" max="8" width="51.44140625" style="5" customWidth="1"/>
    <col min="9" max="16384" width="8.5546875" style="3"/>
  </cols>
  <sheetData>
    <row r="1" spans="2:8" ht="6" customHeight="1"/>
    <row r="2" spans="2:8">
      <c r="B2" s="6"/>
      <c r="F2" s="7" t="s">
        <v>0</v>
      </c>
      <c r="G2" s="8">
        <f>COUNTIF(G$8:G$1048576,1)</f>
        <v>42</v>
      </c>
      <c r="H2" s="7"/>
    </row>
    <row r="3" spans="2:8">
      <c r="B3" s="6"/>
      <c r="F3" s="7" t="s">
        <v>1</v>
      </c>
      <c r="G3" s="8">
        <f>COUNTIF(G$8:G$1048576,2)</f>
        <v>0</v>
      </c>
      <c r="H3" s="7"/>
    </row>
    <row r="4" spans="2:8">
      <c r="B4" s="6"/>
      <c r="F4" s="7" t="s">
        <v>2</v>
      </c>
      <c r="G4" s="8">
        <f>COUNTIF(G$8:G$1048576,0)</f>
        <v>154</v>
      </c>
      <c r="H4" s="7"/>
    </row>
    <row r="5" spans="2:8">
      <c r="F5" s="7" t="s">
        <v>3</v>
      </c>
      <c r="G5" s="9">
        <f>G2/(G2+G3+G4)</f>
        <v>0.21428571428571427</v>
      </c>
      <c r="H5" s="7"/>
    </row>
    <row r="6" spans="2:8" ht="8.1" customHeight="1"/>
    <row r="7" spans="2:8" s="15" customFormat="1" ht="27" customHeight="1">
      <c r="B7" s="10" t="s">
        <v>4</v>
      </c>
      <c r="C7" s="11" t="s">
        <v>5</v>
      </c>
      <c r="D7" s="12" t="s">
        <v>6</v>
      </c>
      <c r="E7" s="12" t="s">
        <v>7</v>
      </c>
      <c r="F7" s="10" t="s">
        <v>8</v>
      </c>
      <c r="G7" s="13" t="s">
        <v>9</v>
      </c>
      <c r="H7" s="14" t="s">
        <v>10</v>
      </c>
    </row>
    <row r="8" spans="2:8">
      <c r="B8" s="16">
        <v>1</v>
      </c>
      <c r="C8" s="17" t="s">
        <v>11</v>
      </c>
      <c r="D8" s="3" t="s">
        <v>12</v>
      </c>
      <c r="E8" s="3" t="s">
        <v>13</v>
      </c>
      <c r="F8" s="4">
        <v>2021</v>
      </c>
      <c r="G8" s="4">
        <v>1</v>
      </c>
    </row>
    <row r="9" spans="2:8" s="20" customFormat="1">
      <c r="B9" s="18">
        <v>2</v>
      </c>
      <c r="C9" s="19" t="s">
        <v>14</v>
      </c>
      <c r="D9" s="20" t="s">
        <v>15</v>
      </c>
      <c r="E9" s="20" t="s">
        <v>16</v>
      </c>
      <c r="F9" s="21">
        <v>2020</v>
      </c>
      <c r="G9" s="21">
        <v>0</v>
      </c>
      <c r="H9" s="22" t="s">
        <v>17</v>
      </c>
    </row>
    <row r="10" spans="2:8">
      <c r="B10" s="16">
        <v>3</v>
      </c>
      <c r="C10" s="17" t="s">
        <v>18</v>
      </c>
      <c r="D10" s="3" t="s">
        <v>19</v>
      </c>
      <c r="E10" s="3" t="s">
        <v>20</v>
      </c>
      <c r="F10" s="4">
        <v>2015</v>
      </c>
      <c r="G10" s="4">
        <v>1</v>
      </c>
    </row>
    <row r="11" spans="2:8" s="20" customFormat="1">
      <c r="B11" s="18">
        <v>4</v>
      </c>
      <c r="C11" s="19" t="s">
        <v>21</v>
      </c>
      <c r="D11" s="20" t="s">
        <v>22</v>
      </c>
      <c r="E11" s="20" t="s">
        <v>23</v>
      </c>
      <c r="F11" s="21">
        <v>2020</v>
      </c>
      <c r="G11" s="21">
        <v>0</v>
      </c>
      <c r="H11" s="22" t="s">
        <v>17</v>
      </c>
    </row>
    <row r="12" spans="2:8" s="20" customFormat="1">
      <c r="B12" s="18">
        <v>5</v>
      </c>
      <c r="C12" s="19" t="s">
        <v>24</v>
      </c>
      <c r="D12" s="20" t="s">
        <v>25</v>
      </c>
      <c r="E12" s="20" t="s">
        <v>26</v>
      </c>
      <c r="F12" s="21">
        <v>2017</v>
      </c>
      <c r="G12" s="21">
        <v>0</v>
      </c>
      <c r="H12" s="22" t="s">
        <v>27</v>
      </c>
    </row>
    <row r="13" spans="2:8" s="20" customFormat="1">
      <c r="B13" s="18">
        <v>6</v>
      </c>
      <c r="C13" s="19" t="s">
        <v>28</v>
      </c>
      <c r="D13" s="20" t="s">
        <v>29</v>
      </c>
      <c r="E13" s="20" t="s">
        <v>30</v>
      </c>
      <c r="F13" s="21">
        <v>2013</v>
      </c>
      <c r="G13" s="21">
        <v>0</v>
      </c>
      <c r="H13" s="22" t="s">
        <v>27</v>
      </c>
    </row>
    <row r="14" spans="2:8" s="20" customFormat="1">
      <c r="B14" s="18">
        <v>7</v>
      </c>
      <c r="C14" s="19" t="s">
        <v>31</v>
      </c>
      <c r="D14" s="20" t="s">
        <v>32</v>
      </c>
      <c r="E14" s="19" t="s">
        <v>33</v>
      </c>
      <c r="F14" s="21">
        <v>2017</v>
      </c>
      <c r="G14" s="21">
        <v>0</v>
      </c>
      <c r="H14" s="22" t="s">
        <v>17</v>
      </c>
    </row>
    <row r="15" spans="2:8" s="20" customFormat="1">
      <c r="B15" s="18">
        <v>8</v>
      </c>
      <c r="C15" s="19" t="s">
        <v>34</v>
      </c>
      <c r="D15" s="20" t="s">
        <v>35</v>
      </c>
      <c r="E15" s="20" t="s">
        <v>36</v>
      </c>
      <c r="F15" s="21">
        <v>2017</v>
      </c>
      <c r="G15" s="21">
        <v>0</v>
      </c>
      <c r="H15" s="22" t="s">
        <v>17</v>
      </c>
    </row>
    <row r="16" spans="2:8">
      <c r="B16" s="16">
        <v>9</v>
      </c>
      <c r="C16" s="17" t="s">
        <v>37</v>
      </c>
      <c r="D16" s="3" t="s">
        <v>38</v>
      </c>
      <c r="E16" s="3" t="s">
        <v>39</v>
      </c>
      <c r="F16" s="4">
        <v>2020</v>
      </c>
      <c r="G16" s="4">
        <v>1</v>
      </c>
    </row>
    <row r="17" spans="2:8" s="20" customFormat="1">
      <c r="B17" s="18">
        <v>10</v>
      </c>
      <c r="C17" s="19" t="s">
        <v>40</v>
      </c>
      <c r="D17" s="20" t="s">
        <v>41</v>
      </c>
      <c r="E17" s="20" t="s">
        <v>42</v>
      </c>
      <c r="F17" s="21">
        <v>2021</v>
      </c>
      <c r="G17" s="21">
        <v>0</v>
      </c>
      <c r="H17" s="22" t="s">
        <v>17</v>
      </c>
    </row>
    <row r="18" spans="2:8" s="20" customFormat="1">
      <c r="B18" s="18">
        <v>11</v>
      </c>
      <c r="C18" s="19" t="s">
        <v>43</v>
      </c>
      <c r="D18" s="20" t="s">
        <v>44</v>
      </c>
      <c r="E18" s="20" t="s">
        <v>45</v>
      </c>
      <c r="F18" s="21">
        <v>2012</v>
      </c>
      <c r="G18" s="21">
        <v>0</v>
      </c>
      <c r="H18" s="22" t="s">
        <v>17</v>
      </c>
    </row>
    <row r="19" spans="2:8">
      <c r="B19" s="16">
        <v>12</v>
      </c>
      <c r="C19" s="2" t="s">
        <v>46</v>
      </c>
      <c r="D19" s="3" t="s">
        <v>47</v>
      </c>
      <c r="E19" s="3" t="s">
        <v>48</v>
      </c>
      <c r="F19" s="4">
        <v>2018</v>
      </c>
      <c r="G19" s="4">
        <v>1</v>
      </c>
    </row>
    <row r="20" spans="2:8" s="20" customFormat="1">
      <c r="B20" s="18">
        <v>13</v>
      </c>
      <c r="C20" s="23" t="s">
        <v>49</v>
      </c>
      <c r="D20" s="20" t="s">
        <v>50</v>
      </c>
      <c r="E20" s="20" t="s">
        <v>51</v>
      </c>
      <c r="F20" s="21">
        <v>2021</v>
      </c>
      <c r="G20" s="21">
        <v>0</v>
      </c>
      <c r="H20" s="22" t="s">
        <v>17</v>
      </c>
    </row>
    <row r="21" spans="2:8" s="20" customFormat="1">
      <c r="B21" s="18">
        <v>14</v>
      </c>
      <c r="C21" s="23" t="s">
        <v>52</v>
      </c>
      <c r="D21" s="20" t="s">
        <v>53</v>
      </c>
      <c r="E21" s="20" t="s">
        <v>54</v>
      </c>
      <c r="F21" s="21">
        <v>2018</v>
      </c>
      <c r="G21" s="21">
        <v>0</v>
      </c>
      <c r="H21" s="22" t="s">
        <v>17</v>
      </c>
    </row>
    <row r="22" spans="2:8" s="20" customFormat="1">
      <c r="B22" s="18">
        <v>15</v>
      </c>
      <c r="C22" s="23" t="s">
        <v>55</v>
      </c>
      <c r="D22" s="20" t="s">
        <v>56</v>
      </c>
      <c r="E22" s="20" t="s">
        <v>57</v>
      </c>
      <c r="F22" s="21">
        <v>2014</v>
      </c>
      <c r="G22" s="21">
        <v>0</v>
      </c>
      <c r="H22" s="22" t="s">
        <v>27</v>
      </c>
    </row>
    <row r="23" spans="2:8" s="20" customFormat="1">
      <c r="B23" s="18">
        <v>16</v>
      </c>
      <c r="C23" s="23" t="s">
        <v>58</v>
      </c>
      <c r="D23" s="20" t="s">
        <v>59</v>
      </c>
      <c r="E23" s="20" t="s">
        <v>60</v>
      </c>
      <c r="F23" s="21">
        <v>2022</v>
      </c>
      <c r="G23" s="21">
        <v>0</v>
      </c>
      <c r="H23" s="22" t="s">
        <v>61</v>
      </c>
    </row>
    <row r="24" spans="2:8" s="20" customFormat="1">
      <c r="B24" s="18">
        <v>17</v>
      </c>
      <c r="C24" s="23" t="s">
        <v>62</v>
      </c>
      <c r="D24" s="20" t="s">
        <v>63</v>
      </c>
      <c r="E24" s="20" t="s">
        <v>64</v>
      </c>
      <c r="F24" s="21">
        <v>2008</v>
      </c>
      <c r="G24" s="21">
        <v>0</v>
      </c>
      <c r="H24" s="22" t="s">
        <v>61</v>
      </c>
    </row>
    <row r="25" spans="2:8">
      <c r="B25" s="16">
        <v>18</v>
      </c>
      <c r="C25" s="2" t="s">
        <v>65</v>
      </c>
      <c r="D25" s="3" t="s">
        <v>66</v>
      </c>
      <c r="E25" s="3" t="s">
        <v>67</v>
      </c>
      <c r="F25" s="4">
        <v>2022</v>
      </c>
      <c r="G25" s="4">
        <v>1</v>
      </c>
    </row>
    <row r="26" spans="2:8">
      <c r="B26" s="16">
        <v>19</v>
      </c>
      <c r="C26" s="2" t="s">
        <v>68</v>
      </c>
      <c r="D26" s="3" t="s">
        <v>69</v>
      </c>
      <c r="E26" s="3" t="s">
        <v>70</v>
      </c>
      <c r="F26" s="4">
        <v>2005</v>
      </c>
      <c r="G26" s="4">
        <v>1</v>
      </c>
    </row>
    <row r="27" spans="2:8" s="20" customFormat="1">
      <c r="B27" s="18">
        <v>20</v>
      </c>
      <c r="C27" s="23" t="s">
        <v>71</v>
      </c>
      <c r="D27" s="20" t="s">
        <v>72</v>
      </c>
      <c r="E27" s="20" t="s">
        <v>73</v>
      </c>
      <c r="F27" s="21">
        <v>2016</v>
      </c>
      <c r="G27" s="21">
        <v>0</v>
      </c>
      <c r="H27" s="22" t="s">
        <v>74</v>
      </c>
    </row>
    <row r="28" spans="2:8">
      <c r="B28" s="16">
        <v>21</v>
      </c>
      <c r="C28" s="2" t="s">
        <v>75</v>
      </c>
      <c r="D28" s="3" t="s">
        <v>76</v>
      </c>
      <c r="E28" s="3" t="s">
        <v>77</v>
      </c>
      <c r="F28" s="4">
        <v>2015</v>
      </c>
      <c r="G28" s="4">
        <v>1</v>
      </c>
    </row>
    <row r="29" spans="2:8">
      <c r="B29" s="16">
        <v>22</v>
      </c>
      <c r="C29" s="2" t="s">
        <v>78</v>
      </c>
      <c r="D29" s="3" t="s">
        <v>79</v>
      </c>
      <c r="E29" s="3" t="s">
        <v>80</v>
      </c>
      <c r="F29" s="4">
        <v>2020</v>
      </c>
      <c r="G29" s="4">
        <v>1</v>
      </c>
    </row>
    <row r="30" spans="2:8">
      <c r="B30" s="16">
        <v>23</v>
      </c>
      <c r="C30" s="2" t="s">
        <v>81</v>
      </c>
      <c r="D30" s="3" t="s">
        <v>82</v>
      </c>
      <c r="E30" s="3" t="s">
        <v>83</v>
      </c>
      <c r="F30" s="4">
        <v>2017</v>
      </c>
      <c r="G30" s="4">
        <v>1</v>
      </c>
    </row>
    <row r="31" spans="2:8">
      <c r="B31" s="16">
        <v>24</v>
      </c>
      <c r="C31" s="2" t="s">
        <v>84</v>
      </c>
      <c r="D31" s="3" t="s">
        <v>85</v>
      </c>
      <c r="E31" s="3" t="s">
        <v>86</v>
      </c>
      <c r="F31" s="4">
        <v>2018</v>
      </c>
      <c r="G31" s="4">
        <v>1</v>
      </c>
    </row>
    <row r="32" spans="2:8" s="20" customFormat="1">
      <c r="B32" s="18">
        <v>25</v>
      </c>
      <c r="C32" s="23" t="s">
        <v>87</v>
      </c>
      <c r="D32" s="20" t="s">
        <v>88</v>
      </c>
      <c r="E32" s="20" t="s">
        <v>89</v>
      </c>
      <c r="F32" s="21">
        <v>2020</v>
      </c>
      <c r="G32" s="21">
        <v>0</v>
      </c>
      <c r="H32" s="22" t="s">
        <v>17</v>
      </c>
    </row>
    <row r="33" spans="2:8">
      <c r="B33" s="16">
        <v>26</v>
      </c>
      <c r="C33" s="2" t="s">
        <v>90</v>
      </c>
      <c r="D33" s="3" t="s">
        <v>91</v>
      </c>
      <c r="E33" s="3" t="s">
        <v>92</v>
      </c>
      <c r="F33" s="4">
        <v>2021</v>
      </c>
      <c r="G33" s="4">
        <v>1</v>
      </c>
    </row>
    <row r="34" spans="2:8" s="20" customFormat="1">
      <c r="B34" s="18">
        <v>27</v>
      </c>
      <c r="C34" s="23" t="s">
        <v>93</v>
      </c>
      <c r="D34" s="20" t="s">
        <v>94</v>
      </c>
      <c r="E34" s="20" t="s">
        <v>95</v>
      </c>
      <c r="F34" s="21">
        <v>2017</v>
      </c>
      <c r="G34" s="21">
        <v>0</v>
      </c>
      <c r="H34" s="22" t="s">
        <v>27</v>
      </c>
    </row>
    <row r="35" spans="2:8" s="20" customFormat="1">
      <c r="B35" s="18">
        <v>28</v>
      </c>
      <c r="C35" s="23" t="s">
        <v>96</v>
      </c>
      <c r="D35" s="20" t="s">
        <v>97</v>
      </c>
      <c r="E35" s="20" t="s">
        <v>98</v>
      </c>
      <c r="F35" s="21">
        <v>2015</v>
      </c>
      <c r="G35" s="21">
        <v>0</v>
      </c>
      <c r="H35" s="22" t="s">
        <v>74</v>
      </c>
    </row>
    <row r="36" spans="2:8" s="20" customFormat="1">
      <c r="B36" s="18">
        <v>29</v>
      </c>
      <c r="C36" s="23" t="s">
        <v>99</v>
      </c>
      <c r="D36" s="20" t="s">
        <v>100</v>
      </c>
      <c r="E36" s="20" t="s">
        <v>101</v>
      </c>
      <c r="F36" s="21">
        <v>2020</v>
      </c>
      <c r="G36" s="21">
        <v>0</v>
      </c>
      <c r="H36" s="22" t="s">
        <v>102</v>
      </c>
    </row>
    <row r="37" spans="2:8">
      <c r="B37" s="16">
        <v>30</v>
      </c>
      <c r="C37" s="2" t="s">
        <v>103</v>
      </c>
      <c r="D37" s="3" t="s">
        <v>104</v>
      </c>
      <c r="E37" s="3" t="s">
        <v>105</v>
      </c>
      <c r="F37" s="4">
        <v>2006</v>
      </c>
      <c r="G37" s="4">
        <v>1</v>
      </c>
    </row>
    <row r="38" spans="2:8" s="20" customFormat="1">
      <c r="B38" s="18">
        <v>31</v>
      </c>
      <c r="C38" s="23" t="s">
        <v>106</v>
      </c>
      <c r="D38" s="20" t="s">
        <v>107</v>
      </c>
      <c r="E38" s="20" t="s">
        <v>108</v>
      </c>
      <c r="F38" s="21">
        <v>2020</v>
      </c>
      <c r="G38" s="21">
        <v>0</v>
      </c>
      <c r="H38" s="22" t="s">
        <v>109</v>
      </c>
    </row>
    <row r="39" spans="2:8" s="20" customFormat="1">
      <c r="B39" s="18">
        <v>32</v>
      </c>
      <c r="C39" s="23" t="s">
        <v>110</v>
      </c>
      <c r="D39" s="20" t="s">
        <v>111</v>
      </c>
      <c r="E39" s="20" t="s">
        <v>112</v>
      </c>
      <c r="F39" s="21">
        <v>2014</v>
      </c>
      <c r="G39" s="21">
        <v>0</v>
      </c>
      <c r="H39" s="22" t="s">
        <v>17</v>
      </c>
    </row>
    <row r="40" spans="2:8" s="20" customFormat="1">
      <c r="B40" s="18">
        <v>33</v>
      </c>
      <c r="C40" s="23" t="s">
        <v>113</v>
      </c>
      <c r="D40" s="20" t="s">
        <v>114</v>
      </c>
      <c r="E40" s="20" t="s">
        <v>115</v>
      </c>
      <c r="F40" s="21">
        <v>2009</v>
      </c>
      <c r="G40" s="21">
        <v>0</v>
      </c>
      <c r="H40" s="22" t="s">
        <v>74</v>
      </c>
    </row>
    <row r="41" spans="2:8" s="20" customFormat="1">
      <c r="B41" s="18">
        <v>34</v>
      </c>
      <c r="C41" s="23" t="s">
        <v>116</v>
      </c>
      <c r="D41" s="20" t="s">
        <v>117</v>
      </c>
      <c r="E41" s="20" t="s">
        <v>118</v>
      </c>
      <c r="F41" s="21">
        <v>2000</v>
      </c>
      <c r="G41" s="21">
        <v>0</v>
      </c>
      <c r="H41" s="22" t="s">
        <v>17</v>
      </c>
    </row>
    <row r="42" spans="2:8" s="20" customFormat="1">
      <c r="B42" s="18">
        <v>35</v>
      </c>
      <c r="C42" s="23" t="s">
        <v>119</v>
      </c>
      <c r="D42" s="20" t="s">
        <v>120</v>
      </c>
      <c r="E42" s="20" t="s">
        <v>121</v>
      </c>
      <c r="F42" s="21">
        <v>2012</v>
      </c>
      <c r="G42" s="21">
        <v>0</v>
      </c>
      <c r="H42" s="22" t="s">
        <v>61</v>
      </c>
    </row>
    <row r="43" spans="2:8" s="20" customFormat="1">
      <c r="B43" s="18">
        <v>36</v>
      </c>
      <c r="C43" s="23" t="s">
        <v>122</v>
      </c>
      <c r="D43" s="20" t="s">
        <v>123</v>
      </c>
      <c r="E43" s="20" t="s">
        <v>124</v>
      </c>
      <c r="F43" s="21">
        <v>2018</v>
      </c>
      <c r="G43" s="21">
        <v>0</v>
      </c>
      <c r="H43" s="22" t="s">
        <v>74</v>
      </c>
    </row>
    <row r="44" spans="2:8" s="20" customFormat="1">
      <c r="B44" s="18">
        <v>37</v>
      </c>
      <c r="C44" s="23" t="s">
        <v>125</v>
      </c>
      <c r="D44" s="20" t="s">
        <v>126</v>
      </c>
      <c r="E44" s="20" t="s">
        <v>127</v>
      </c>
      <c r="F44" s="21">
        <v>2008</v>
      </c>
      <c r="G44" s="21">
        <v>0</v>
      </c>
      <c r="H44" s="22" t="s">
        <v>17</v>
      </c>
    </row>
    <row r="45" spans="2:8" s="20" customFormat="1">
      <c r="B45" s="18">
        <v>38</v>
      </c>
      <c r="C45" s="23" t="s">
        <v>128</v>
      </c>
      <c r="D45" s="20" t="s">
        <v>129</v>
      </c>
      <c r="E45" s="20" t="s">
        <v>130</v>
      </c>
      <c r="F45" s="21">
        <v>2020</v>
      </c>
      <c r="G45" s="21">
        <v>0</v>
      </c>
      <c r="H45" s="22" t="s">
        <v>17</v>
      </c>
    </row>
    <row r="46" spans="2:8" s="20" customFormat="1">
      <c r="B46" s="18">
        <v>39</v>
      </c>
      <c r="C46" s="23" t="s">
        <v>131</v>
      </c>
      <c r="D46" s="20" t="s">
        <v>132</v>
      </c>
      <c r="E46" s="20" t="s">
        <v>133</v>
      </c>
      <c r="F46" s="21">
        <v>2008</v>
      </c>
      <c r="G46" s="21">
        <v>0</v>
      </c>
      <c r="H46" s="22" t="s">
        <v>74</v>
      </c>
    </row>
    <row r="47" spans="2:8" s="20" customFormat="1">
      <c r="B47" s="18">
        <v>40</v>
      </c>
      <c r="C47" s="23" t="s">
        <v>134</v>
      </c>
      <c r="D47" s="20" t="s">
        <v>135</v>
      </c>
      <c r="E47" s="20" t="s">
        <v>136</v>
      </c>
      <c r="F47" s="21">
        <v>2013</v>
      </c>
      <c r="G47" s="21">
        <v>0</v>
      </c>
      <c r="H47" s="22" t="s">
        <v>109</v>
      </c>
    </row>
    <row r="48" spans="2:8" s="20" customFormat="1">
      <c r="B48" s="18">
        <v>41</v>
      </c>
      <c r="C48" s="23" t="s">
        <v>137</v>
      </c>
      <c r="D48" s="20" t="s">
        <v>138</v>
      </c>
      <c r="E48" s="20" t="s">
        <v>139</v>
      </c>
      <c r="F48" s="21">
        <v>2017</v>
      </c>
      <c r="G48" s="21">
        <v>0</v>
      </c>
      <c r="H48" s="22" t="s">
        <v>74</v>
      </c>
    </row>
    <row r="49" spans="2:8">
      <c r="B49" s="16">
        <v>42</v>
      </c>
      <c r="C49" s="2" t="s">
        <v>140</v>
      </c>
      <c r="D49" s="3" t="s">
        <v>141</v>
      </c>
      <c r="E49" s="3" t="s">
        <v>142</v>
      </c>
      <c r="F49" s="4">
        <v>2015</v>
      </c>
      <c r="G49" s="4">
        <v>1</v>
      </c>
    </row>
    <row r="50" spans="2:8" s="20" customFormat="1">
      <c r="B50" s="18">
        <v>43</v>
      </c>
      <c r="C50" s="23" t="s">
        <v>143</v>
      </c>
      <c r="D50" s="20" t="s">
        <v>144</v>
      </c>
      <c r="E50" s="20" t="s">
        <v>145</v>
      </c>
      <c r="F50" s="21">
        <v>2005</v>
      </c>
      <c r="G50" s="21">
        <v>0</v>
      </c>
      <c r="H50" s="22" t="s">
        <v>74</v>
      </c>
    </row>
    <row r="51" spans="2:8" s="20" customFormat="1">
      <c r="B51" s="18">
        <v>44</v>
      </c>
      <c r="C51" s="23" t="s">
        <v>146</v>
      </c>
      <c r="D51" s="20" t="s">
        <v>147</v>
      </c>
      <c r="E51" s="20" t="s">
        <v>148</v>
      </c>
      <c r="F51" s="21">
        <v>2015</v>
      </c>
      <c r="G51" s="21">
        <v>0</v>
      </c>
      <c r="H51" s="22" t="s">
        <v>74</v>
      </c>
    </row>
    <row r="52" spans="2:8" s="20" customFormat="1">
      <c r="B52" s="18">
        <v>45</v>
      </c>
      <c r="C52" s="23" t="s">
        <v>149</v>
      </c>
      <c r="D52" s="20" t="s">
        <v>150</v>
      </c>
      <c r="E52" s="20" t="s">
        <v>151</v>
      </c>
      <c r="F52" s="21">
        <v>2018</v>
      </c>
      <c r="G52" s="21">
        <v>0</v>
      </c>
      <c r="H52" s="22" t="s">
        <v>109</v>
      </c>
    </row>
    <row r="53" spans="2:8" s="20" customFormat="1">
      <c r="B53" s="18">
        <v>46</v>
      </c>
      <c r="C53" s="23" t="s">
        <v>152</v>
      </c>
      <c r="D53" s="20" t="s">
        <v>153</v>
      </c>
      <c r="E53" s="20" t="s">
        <v>154</v>
      </c>
      <c r="F53" s="21">
        <v>2020</v>
      </c>
      <c r="G53" s="21">
        <v>0</v>
      </c>
      <c r="H53" s="22" t="s">
        <v>17</v>
      </c>
    </row>
    <row r="54" spans="2:8">
      <c r="B54" s="16">
        <v>47</v>
      </c>
      <c r="C54" s="2" t="s">
        <v>155</v>
      </c>
      <c r="D54" s="3" t="s">
        <v>156</v>
      </c>
      <c r="E54" s="3" t="s">
        <v>157</v>
      </c>
      <c r="F54" s="4">
        <v>1995</v>
      </c>
      <c r="G54" s="4">
        <v>1</v>
      </c>
    </row>
    <row r="55" spans="2:8" s="20" customFormat="1">
      <c r="B55" s="18">
        <v>48</v>
      </c>
      <c r="C55" s="23" t="s">
        <v>158</v>
      </c>
      <c r="D55" s="20" t="s">
        <v>159</v>
      </c>
      <c r="E55" s="20" t="s">
        <v>160</v>
      </c>
      <c r="F55" s="21">
        <v>2018</v>
      </c>
      <c r="G55" s="21">
        <v>0</v>
      </c>
      <c r="H55" s="22" t="s">
        <v>17</v>
      </c>
    </row>
    <row r="56" spans="2:8" s="20" customFormat="1">
      <c r="B56" s="18">
        <v>49</v>
      </c>
      <c r="C56" s="23" t="s">
        <v>161</v>
      </c>
      <c r="D56" s="20" t="s">
        <v>162</v>
      </c>
      <c r="E56" s="20" t="s">
        <v>163</v>
      </c>
      <c r="F56" s="21">
        <v>2011</v>
      </c>
      <c r="G56" s="21">
        <v>0</v>
      </c>
      <c r="H56" s="22" t="s">
        <v>27</v>
      </c>
    </row>
    <row r="57" spans="2:8" s="20" customFormat="1">
      <c r="B57" s="18">
        <v>50</v>
      </c>
      <c r="C57" s="23" t="s">
        <v>164</v>
      </c>
      <c r="D57" s="20" t="s">
        <v>165</v>
      </c>
      <c r="E57" s="20" t="s">
        <v>166</v>
      </c>
      <c r="F57" s="21">
        <v>2008</v>
      </c>
      <c r="G57" s="21">
        <v>0</v>
      </c>
      <c r="H57" s="22" t="s">
        <v>74</v>
      </c>
    </row>
    <row r="58" spans="2:8" s="20" customFormat="1">
      <c r="B58" s="18">
        <v>51</v>
      </c>
      <c r="C58" s="23" t="s">
        <v>167</v>
      </c>
      <c r="D58" s="20" t="s">
        <v>168</v>
      </c>
      <c r="E58" s="20" t="s">
        <v>169</v>
      </c>
      <c r="F58" s="21">
        <v>2017</v>
      </c>
      <c r="G58" s="21">
        <v>0</v>
      </c>
      <c r="H58" s="22" t="s">
        <v>74</v>
      </c>
    </row>
    <row r="59" spans="2:8" s="20" customFormat="1">
      <c r="B59" s="18">
        <v>52</v>
      </c>
      <c r="C59" s="23" t="s">
        <v>170</v>
      </c>
      <c r="D59" s="20" t="s">
        <v>171</v>
      </c>
      <c r="E59" s="20" t="s">
        <v>172</v>
      </c>
      <c r="F59" s="21">
        <v>2016</v>
      </c>
      <c r="G59" s="21">
        <v>0</v>
      </c>
      <c r="H59" s="22" t="s">
        <v>17</v>
      </c>
    </row>
    <row r="60" spans="2:8" s="20" customFormat="1">
      <c r="B60" s="18">
        <v>53</v>
      </c>
      <c r="C60" s="23" t="s">
        <v>173</v>
      </c>
      <c r="D60" s="20" t="s">
        <v>174</v>
      </c>
      <c r="E60" s="20" t="s">
        <v>175</v>
      </c>
      <c r="F60" s="21">
        <v>2003</v>
      </c>
      <c r="G60" s="21">
        <v>0</v>
      </c>
      <c r="H60" s="22" t="s">
        <v>17</v>
      </c>
    </row>
    <row r="61" spans="2:8">
      <c r="B61" s="16">
        <v>54</v>
      </c>
      <c r="C61" s="2" t="s">
        <v>176</v>
      </c>
      <c r="D61" s="3" t="s">
        <v>177</v>
      </c>
      <c r="E61" s="3" t="s">
        <v>178</v>
      </c>
      <c r="F61" s="4">
        <v>2023</v>
      </c>
      <c r="G61" s="4">
        <v>1</v>
      </c>
    </row>
    <row r="62" spans="2:8" s="20" customFormat="1">
      <c r="B62" s="18">
        <v>55</v>
      </c>
      <c r="C62" s="23" t="s">
        <v>179</v>
      </c>
      <c r="D62" s="20" t="s">
        <v>180</v>
      </c>
      <c r="E62" s="20" t="s">
        <v>181</v>
      </c>
      <c r="F62" s="21">
        <v>2019</v>
      </c>
      <c r="G62" s="21">
        <v>0</v>
      </c>
      <c r="H62" s="22" t="s">
        <v>74</v>
      </c>
    </row>
    <row r="63" spans="2:8" s="20" customFormat="1">
      <c r="B63" s="18">
        <v>56</v>
      </c>
      <c r="C63" s="23" t="s">
        <v>182</v>
      </c>
      <c r="D63" s="20" t="s">
        <v>183</v>
      </c>
      <c r="E63" s="20" t="s">
        <v>184</v>
      </c>
      <c r="F63" s="21">
        <v>2020</v>
      </c>
      <c r="G63" s="21">
        <v>0</v>
      </c>
      <c r="H63" s="22" t="s">
        <v>17</v>
      </c>
    </row>
    <row r="64" spans="2:8" s="20" customFormat="1">
      <c r="B64" s="18">
        <v>57</v>
      </c>
      <c r="C64" s="23" t="s">
        <v>185</v>
      </c>
      <c r="D64" s="20" t="s">
        <v>186</v>
      </c>
      <c r="E64" s="20" t="s">
        <v>187</v>
      </c>
      <c r="F64" s="21">
        <v>2022</v>
      </c>
      <c r="G64" s="21">
        <v>0</v>
      </c>
      <c r="H64" s="22" t="s">
        <v>61</v>
      </c>
    </row>
    <row r="65" spans="2:8" s="20" customFormat="1">
      <c r="B65" s="18">
        <v>58</v>
      </c>
      <c r="C65" s="23" t="s">
        <v>188</v>
      </c>
      <c r="D65" s="20" t="s">
        <v>189</v>
      </c>
      <c r="E65" s="20" t="s">
        <v>190</v>
      </c>
      <c r="F65" s="21">
        <v>2018</v>
      </c>
      <c r="G65" s="21">
        <v>0</v>
      </c>
      <c r="H65" s="22" t="s">
        <v>17</v>
      </c>
    </row>
    <row r="66" spans="2:8" s="20" customFormat="1">
      <c r="B66" s="18">
        <v>59</v>
      </c>
      <c r="C66" s="23" t="s">
        <v>191</v>
      </c>
      <c r="D66" s="20" t="s">
        <v>192</v>
      </c>
      <c r="E66" s="20" t="s">
        <v>193</v>
      </c>
      <c r="F66" s="21">
        <v>2017</v>
      </c>
      <c r="G66" s="21">
        <v>0</v>
      </c>
      <c r="H66" s="22" t="s">
        <v>27</v>
      </c>
    </row>
    <row r="67" spans="2:8" s="20" customFormat="1">
      <c r="B67" s="18">
        <v>60</v>
      </c>
      <c r="C67" s="23" t="s">
        <v>194</v>
      </c>
      <c r="D67" s="20" t="s">
        <v>195</v>
      </c>
      <c r="E67" s="20" t="s">
        <v>196</v>
      </c>
      <c r="F67" s="21">
        <v>2020</v>
      </c>
      <c r="G67" s="21">
        <v>0</v>
      </c>
      <c r="H67" s="22" t="s">
        <v>17</v>
      </c>
    </row>
    <row r="68" spans="2:8" s="20" customFormat="1">
      <c r="B68" s="18">
        <v>61</v>
      </c>
      <c r="C68" s="23" t="s">
        <v>197</v>
      </c>
      <c r="D68" s="20" t="s">
        <v>198</v>
      </c>
      <c r="E68" s="20" t="s">
        <v>199</v>
      </c>
      <c r="F68" s="21">
        <v>2021</v>
      </c>
      <c r="G68" s="21">
        <v>0</v>
      </c>
      <c r="H68" s="22" t="s">
        <v>27</v>
      </c>
    </row>
    <row r="69" spans="2:8">
      <c r="B69" s="16">
        <v>62</v>
      </c>
      <c r="C69" s="2" t="s">
        <v>200</v>
      </c>
      <c r="D69" s="3" t="s">
        <v>201</v>
      </c>
      <c r="E69" s="3" t="s">
        <v>202</v>
      </c>
      <c r="F69" s="4">
        <v>2006</v>
      </c>
      <c r="G69" s="4">
        <v>1</v>
      </c>
    </row>
    <row r="70" spans="2:8" s="20" customFormat="1">
      <c r="B70" s="18">
        <v>63</v>
      </c>
      <c r="C70" s="23" t="s">
        <v>203</v>
      </c>
      <c r="D70" s="20" t="s">
        <v>204</v>
      </c>
      <c r="E70" s="20" t="s">
        <v>205</v>
      </c>
      <c r="F70" s="21">
        <v>2021</v>
      </c>
      <c r="G70" s="21">
        <v>0</v>
      </c>
      <c r="H70" s="22" t="s">
        <v>74</v>
      </c>
    </row>
    <row r="71" spans="2:8" s="20" customFormat="1">
      <c r="B71" s="18">
        <v>64</v>
      </c>
      <c r="C71" s="23" t="s">
        <v>206</v>
      </c>
      <c r="D71" s="20" t="s">
        <v>207</v>
      </c>
      <c r="E71" s="20" t="s">
        <v>208</v>
      </c>
      <c r="F71" s="21">
        <v>2021</v>
      </c>
      <c r="G71" s="21">
        <v>0</v>
      </c>
      <c r="H71" s="22" t="s">
        <v>74</v>
      </c>
    </row>
    <row r="72" spans="2:8" s="20" customFormat="1">
      <c r="B72" s="18">
        <v>65</v>
      </c>
      <c r="C72" s="23" t="s">
        <v>209</v>
      </c>
      <c r="D72" s="20" t="s">
        <v>210</v>
      </c>
      <c r="E72" s="20" t="s">
        <v>211</v>
      </c>
      <c r="F72" s="21">
        <v>1997</v>
      </c>
      <c r="G72" s="21">
        <v>0</v>
      </c>
      <c r="H72" s="22" t="s">
        <v>17</v>
      </c>
    </row>
    <row r="73" spans="2:8" s="20" customFormat="1">
      <c r="B73" s="18">
        <v>66</v>
      </c>
      <c r="C73" s="23" t="s">
        <v>212</v>
      </c>
      <c r="D73" s="20" t="s">
        <v>213</v>
      </c>
      <c r="E73" s="20" t="s">
        <v>214</v>
      </c>
      <c r="F73" s="21">
        <v>2007</v>
      </c>
      <c r="G73" s="21">
        <v>0</v>
      </c>
      <c r="H73" s="22" t="s">
        <v>74</v>
      </c>
    </row>
    <row r="74" spans="2:8" s="20" customFormat="1">
      <c r="B74" s="18">
        <v>67</v>
      </c>
      <c r="C74" s="23" t="s">
        <v>215</v>
      </c>
      <c r="D74" s="20" t="s">
        <v>216</v>
      </c>
      <c r="E74" s="20" t="s">
        <v>217</v>
      </c>
      <c r="F74" s="21">
        <v>2019</v>
      </c>
      <c r="G74" s="21">
        <v>0</v>
      </c>
      <c r="H74" s="22" t="s">
        <v>74</v>
      </c>
    </row>
    <row r="75" spans="2:8">
      <c r="B75" s="16">
        <v>68</v>
      </c>
      <c r="C75" s="2" t="s">
        <v>218</v>
      </c>
      <c r="D75" s="3" t="s">
        <v>219</v>
      </c>
      <c r="E75" s="3" t="s">
        <v>220</v>
      </c>
      <c r="F75" s="4">
        <v>2017</v>
      </c>
      <c r="G75" s="4">
        <v>1</v>
      </c>
    </row>
    <row r="76" spans="2:8" s="20" customFormat="1">
      <c r="B76" s="18">
        <v>69</v>
      </c>
      <c r="C76" s="23" t="s">
        <v>221</v>
      </c>
      <c r="D76" s="20" t="s">
        <v>222</v>
      </c>
      <c r="E76" s="20" t="s">
        <v>223</v>
      </c>
      <c r="F76" s="21">
        <v>2019</v>
      </c>
      <c r="G76" s="21">
        <v>0</v>
      </c>
      <c r="H76" s="22" t="s">
        <v>109</v>
      </c>
    </row>
    <row r="77" spans="2:8" s="20" customFormat="1">
      <c r="B77" s="18">
        <v>70</v>
      </c>
      <c r="C77" s="23" t="s">
        <v>224</v>
      </c>
      <c r="D77" s="20" t="s">
        <v>225</v>
      </c>
      <c r="E77" s="20" t="s">
        <v>226</v>
      </c>
      <c r="F77" s="21">
        <v>2021</v>
      </c>
      <c r="G77" s="21">
        <v>0</v>
      </c>
      <c r="H77" s="22" t="s">
        <v>27</v>
      </c>
    </row>
    <row r="78" spans="2:8" s="20" customFormat="1">
      <c r="B78" s="18">
        <v>71</v>
      </c>
      <c r="C78" s="23" t="s">
        <v>227</v>
      </c>
      <c r="D78" s="20" t="s">
        <v>228</v>
      </c>
      <c r="E78" s="20" t="s">
        <v>229</v>
      </c>
      <c r="F78" s="21">
        <v>2020</v>
      </c>
      <c r="G78" s="21">
        <v>0</v>
      </c>
      <c r="H78" s="22" t="s">
        <v>27</v>
      </c>
    </row>
    <row r="79" spans="2:8">
      <c r="B79" s="16">
        <v>72</v>
      </c>
      <c r="C79" s="2" t="s">
        <v>230</v>
      </c>
      <c r="D79" s="3" t="s">
        <v>231</v>
      </c>
      <c r="E79" s="3" t="s">
        <v>232</v>
      </c>
      <c r="F79" s="4">
        <v>2008</v>
      </c>
      <c r="G79" s="4">
        <v>1</v>
      </c>
    </row>
    <row r="80" spans="2:8" s="20" customFormat="1">
      <c r="B80" s="18">
        <v>73</v>
      </c>
      <c r="C80" s="23" t="s">
        <v>233</v>
      </c>
      <c r="D80" s="20" t="s">
        <v>234</v>
      </c>
      <c r="E80" s="20" t="s">
        <v>235</v>
      </c>
      <c r="F80" s="21">
        <v>2006</v>
      </c>
      <c r="G80" s="21">
        <v>0</v>
      </c>
      <c r="H80" s="22" t="s">
        <v>27</v>
      </c>
    </row>
    <row r="81" spans="2:8" s="20" customFormat="1">
      <c r="B81" s="18">
        <v>74</v>
      </c>
      <c r="C81" s="23" t="s">
        <v>236</v>
      </c>
      <c r="D81" s="20" t="s">
        <v>237</v>
      </c>
      <c r="E81" s="20" t="s">
        <v>238</v>
      </c>
      <c r="F81" s="21">
        <v>2023</v>
      </c>
      <c r="G81" s="21">
        <v>0</v>
      </c>
      <c r="H81" s="22" t="s">
        <v>17</v>
      </c>
    </row>
    <row r="82" spans="2:8" s="20" customFormat="1">
      <c r="B82" s="18">
        <v>75</v>
      </c>
      <c r="C82" s="23" t="s">
        <v>239</v>
      </c>
      <c r="D82" s="20" t="s">
        <v>240</v>
      </c>
      <c r="E82" s="20" t="s">
        <v>241</v>
      </c>
      <c r="F82" s="21">
        <v>2012</v>
      </c>
      <c r="G82" s="21">
        <v>0</v>
      </c>
      <c r="H82" s="22" t="s">
        <v>74</v>
      </c>
    </row>
    <row r="83" spans="2:8" s="20" customFormat="1">
      <c r="B83" s="18">
        <v>76</v>
      </c>
      <c r="C83" s="23" t="s">
        <v>242</v>
      </c>
      <c r="D83" s="20" t="s">
        <v>243</v>
      </c>
      <c r="E83" s="20" t="s">
        <v>244</v>
      </c>
      <c r="F83" s="21">
        <v>2000</v>
      </c>
      <c r="G83" s="21">
        <v>0</v>
      </c>
      <c r="H83" s="22" t="s">
        <v>17</v>
      </c>
    </row>
    <row r="84" spans="2:8">
      <c r="B84" s="16">
        <v>77</v>
      </c>
      <c r="C84" s="2" t="s">
        <v>245</v>
      </c>
      <c r="D84" s="3" t="s">
        <v>246</v>
      </c>
      <c r="E84" s="3" t="s">
        <v>247</v>
      </c>
      <c r="F84" s="4">
        <v>2017</v>
      </c>
      <c r="G84" s="4">
        <v>1</v>
      </c>
    </row>
    <row r="85" spans="2:8" s="20" customFormat="1">
      <c r="B85" s="18">
        <v>78</v>
      </c>
      <c r="C85" s="23" t="s">
        <v>248</v>
      </c>
      <c r="D85" s="20" t="s">
        <v>249</v>
      </c>
      <c r="E85" s="20" t="s">
        <v>250</v>
      </c>
      <c r="F85" s="21">
        <v>2009</v>
      </c>
      <c r="G85" s="21">
        <v>0</v>
      </c>
      <c r="H85" s="22" t="s">
        <v>74</v>
      </c>
    </row>
    <row r="86" spans="2:8">
      <c r="B86" s="16">
        <v>79</v>
      </c>
      <c r="C86" s="2" t="s">
        <v>251</v>
      </c>
      <c r="D86" s="3" t="s">
        <v>252</v>
      </c>
      <c r="E86" s="3" t="s">
        <v>253</v>
      </c>
      <c r="F86" s="4">
        <v>2015</v>
      </c>
      <c r="G86" s="4">
        <v>1</v>
      </c>
    </row>
    <row r="87" spans="2:8" s="20" customFormat="1">
      <c r="B87" s="18">
        <v>80</v>
      </c>
      <c r="C87" s="23" t="s">
        <v>254</v>
      </c>
      <c r="D87" s="20" t="s">
        <v>255</v>
      </c>
      <c r="E87" s="20" t="s">
        <v>256</v>
      </c>
      <c r="F87" s="21">
        <v>2016</v>
      </c>
      <c r="G87" s="21">
        <v>0</v>
      </c>
      <c r="H87" s="22" t="s">
        <v>74</v>
      </c>
    </row>
    <row r="88" spans="2:8" s="20" customFormat="1">
      <c r="B88" s="18">
        <v>81</v>
      </c>
      <c r="C88" s="23" t="s">
        <v>257</v>
      </c>
      <c r="D88" s="20" t="s">
        <v>258</v>
      </c>
      <c r="E88" s="20" t="s">
        <v>259</v>
      </c>
      <c r="F88" s="21">
        <v>2011</v>
      </c>
      <c r="G88" s="21">
        <v>0</v>
      </c>
      <c r="H88" s="22" t="s">
        <v>17</v>
      </c>
    </row>
    <row r="89" spans="2:8" s="20" customFormat="1">
      <c r="B89" s="18">
        <v>82</v>
      </c>
      <c r="C89" s="23" t="s">
        <v>260</v>
      </c>
      <c r="D89" s="20" t="s">
        <v>261</v>
      </c>
      <c r="E89" s="20" t="s">
        <v>262</v>
      </c>
      <c r="F89" s="21">
        <v>2019</v>
      </c>
      <c r="G89" s="21">
        <v>0</v>
      </c>
      <c r="H89" s="22" t="s">
        <v>17</v>
      </c>
    </row>
    <row r="90" spans="2:8" s="20" customFormat="1">
      <c r="B90" s="18">
        <v>83</v>
      </c>
      <c r="C90" s="23" t="s">
        <v>263</v>
      </c>
      <c r="D90" s="20" t="s">
        <v>264</v>
      </c>
      <c r="E90" s="20" t="s">
        <v>265</v>
      </c>
      <c r="F90" s="21">
        <v>2013</v>
      </c>
      <c r="G90" s="21">
        <v>0</v>
      </c>
      <c r="H90" s="22" t="s">
        <v>27</v>
      </c>
    </row>
    <row r="91" spans="2:8" s="20" customFormat="1">
      <c r="B91" s="18">
        <v>84</v>
      </c>
      <c r="C91" s="23" t="s">
        <v>266</v>
      </c>
      <c r="D91" s="20" t="s">
        <v>267</v>
      </c>
      <c r="E91" s="20" t="s">
        <v>268</v>
      </c>
      <c r="F91" s="21">
        <v>2015</v>
      </c>
      <c r="G91" s="21">
        <v>0</v>
      </c>
      <c r="H91" s="22" t="s">
        <v>74</v>
      </c>
    </row>
    <row r="92" spans="2:8" s="20" customFormat="1">
      <c r="B92" s="18">
        <v>85</v>
      </c>
      <c r="C92" s="23" t="s">
        <v>269</v>
      </c>
      <c r="D92" s="20" t="s">
        <v>270</v>
      </c>
      <c r="E92" s="20" t="s">
        <v>271</v>
      </c>
      <c r="F92" s="21">
        <v>2023</v>
      </c>
      <c r="G92" s="21">
        <v>0</v>
      </c>
      <c r="H92" s="22" t="s">
        <v>61</v>
      </c>
    </row>
    <row r="93" spans="2:8" s="20" customFormat="1">
      <c r="B93" s="18">
        <v>86</v>
      </c>
      <c r="C93" s="23" t="s">
        <v>272</v>
      </c>
      <c r="D93" s="20" t="s">
        <v>273</v>
      </c>
      <c r="E93" s="20" t="s">
        <v>274</v>
      </c>
      <c r="F93" s="21">
        <v>2008</v>
      </c>
      <c r="G93" s="21">
        <v>0</v>
      </c>
      <c r="H93" s="22" t="s">
        <v>74</v>
      </c>
    </row>
    <row r="94" spans="2:8" s="20" customFormat="1">
      <c r="B94" s="18">
        <v>87</v>
      </c>
      <c r="C94" s="23" t="s">
        <v>275</v>
      </c>
      <c r="D94" s="20" t="s">
        <v>276</v>
      </c>
      <c r="E94" s="20" t="s">
        <v>277</v>
      </c>
      <c r="F94" s="21">
        <v>2014</v>
      </c>
      <c r="G94" s="21">
        <v>0</v>
      </c>
      <c r="H94" s="22" t="s">
        <v>27</v>
      </c>
    </row>
    <row r="95" spans="2:8" s="20" customFormat="1">
      <c r="B95" s="18">
        <v>88</v>
      </c>
      <c r="C95" s="23" t="s">
        <v>278</v>
      </c>
      <c r="D95" s="20" t="s">
        <v>279</v>
      </c>
      <c r="E95" s="20" t="s">
        <v>280</v>
      </c>
      <c r="F95" s="21">
        <v>2011</v>
      </c>
      <c r="G95" s="21">
        <v>0</v>
      </c>
      <c r="H95" s="22" t="s">
        <v>74</v>
      </c>
    </row>
    <row r="96" spans="2:8" s="20" customFormat="1">
      <c r="B96" s="18">
        <v>89</v>
      </c>
      <c r="C96" s="23" t="s">
        <v>281</v>
      </c>
      <c r="D96" s="20" t="s">
        <v>282</v>
      </c>
      <c r="E96" s="20" t="s">
        <v>283</v>
      </c>
      <c r="F96" s="21">
        <v>2018</v>
      </c>
      <c r="G96" s="21">
        <v>0</v>
      </c>
      <c r="H96" s="22" t="s">
        <v>17</v>
      </c>
    </row>
    <row r="97" spans="2:8" s="20" customFormat="1">
      <c r="B97" s="18">
        <v>90</v>
      </c>
      <c r="C97" s="23" t="s">
        <v>284</v>
      </c>
      <c r="D97" s="20" t="s">
        <v>285</v>
      </c>
      <c r="E97" s="20" t="s">
        <v>286</v>
      </c>
      <c r="F97" s="21">
        <v>1994</v>
      </c>
      <c r="G97" s="21">
        <v>0</v>
      </c>
      <c r="H97" s="22" t="s">
        <v>74</v>
      </c>
    </row>
    <row r="98" spans="2:8" s="20" customFormat="1">
      <c r="B98" s="18">
        <v>91</v>
      </c>
      <c r="C98" s="23" t="s">
        <v>287</v>
      </c>
      <c r="D98" s="20" t="s">
        <v>288</v>
      </c>
      <c r="E98" s="20" t="s">
        <v>289</v>
      </c>
      <c r="F98" s="21">
        <v>2018</v>
      </c>
      <c r="G98" s="21">
        <v>0</v>
      </c>
      <c r="H98" s="22" t="s">
        <v>17</v>
      </c>
    </row>
    <row r="99" spans="2:8" s="20" customFormat="1">
      <c r="B99" s="18">
        <v>92</v>
      </c>
      <c r="C99" s="23" t="s">
        <v>290</v>
      </c>
      <c r="D99" s="20" t="s">
        <v>291</v>
      </c>
      <c r="E99" s="20" t="s">
        <v>292</v>
      </c>
      <c r="F99" s="21">
        <v>2018</v>
      </c>
      <c r="G99" s="21">
        <v>0</v>
      </c>
      <c r="H99" s="22" t="s">
        <v>74</v>
      </c>
    </row>
    <row r="100" spans="2:8" s="20" customFormat="1">
      <c r="B100" s="18">
        <v>93</v>
      </c>
      <c r="C100" s="23" t="s">
        <v>293</v>
      </c>
      <c r="D100" s="20" t="s">
        <v>294</v>
      </c>
      <c r="E100" s="20" t="s">
        <v>295</v>
      </c>
      <c r="F100" s="21">
        <v>2020</v>
      </c>
      <c r="G100" s="21">
        <v>0</v>
      </c>
      <c r="H100" s="22" t="s">
        <v>17</v>
      </c>
    </row>
    <row r="101" spans="2:8" s="20" customFormat="1">
      <c r="B101" s="18">
        <v>94</v>
      </c>
      <c r="C101" s="23" t="s">
        <v>296</v>
      </c>
      <c r="D101" s="20" t="s">
        <v>297</v>
      </c>
      <c r="E101" s="20" t="s">
        <v>298</v>
      </c>
      <c r="F101" s="21">
        <v>2013</v>
      </c>
      <c r="G101" s="21">
        <v>0</v>
      </c>
      <c r="H101" s="22" t="s">
        <v>74</v>
      </c>
    </row>
    <row r="102" spans="2:8" s="20" customFormat="1">
      <c r="B102" s="18">
        <v>95</v>
      </c>
      <c r="C102" s="23" t="s">
        <v>299</v>
      </c>
      <c r="D102" s="20" t="s">
        <v>300</v>
      </c>
      <c r="E102" s="20" t="s">
        <v>301</v>
      </c>
      <c r="F102" s="21">
        <v>2019</v>
      </c>
      <c r="G102" s="21">
        <v>0</v>
      </c>
      <c r="H102" s="22" t="s">
        <v>17</v>
      </c>
    </row>
    <row r="103" spans="2:8">
      <c r="B103" s="16">
        <v>96</v>
      </c>
      <c r="C103" s="2" t="s">
        <v>302</v>
      </c>
      <c r="D103" s="3" t="s">
        <v>303</v>
      </c>
      <c r="E103" s="3" t="s">
        <v>304</v>
      </c>
      <c r="F103" s="4">
        <v>2011</v>
      </c>
      <c r="G103" s="4">
        <v>1</v>
      </c>
    </row>
    <row r="104" spans="2:8">
      <c r="B104" s="16">
        <v>97</v>
      </c>
      <c r="C104" s="2" t="s">
        <v>305</v>
      </c>
      <c r="D104" s="3" t="s">
        <v>306</v>
      </c>
      <c r="E104" s="3" t="s">
        <v>307</v>
      </c>
      <c r="F104" s="4">
        <v>2012</v>
      </c>
      <c r="G104" s="4">
        <v>1</v>
      </c>
    </row>
    <row r="105" spans="2:8" s="20" customFormat="1">
      <c r="B105" s="18">
        <v>98</v>
      </c>
      <c r="C105" s="23" t="s">
        <v>308</v>
      </c>
      <c r="D105" s="20" t="s">
        <v>309</v>
      </c>
      <c r="E105" s="20" t="s">
        <v>310</v>
      </c>
      <c r="F105" s="21">
        <v>2007</v>
      </c>
      <c r="G105" s="21">
        <v>0</v>
      </c>
      <c r="H105" s="22" t="s">
        <v>17</v>
      </c>
    </row>
    <row r="106" spans="2:8" s="20" customFormat="1">
      <c r="B106" s="18">
        <v>99</v>
      </c>
      <c r="C106" s="23" t="s">
        <v>311</v>
      </c>
      <c r="D106" s="20" t="s">
        <v>312</v>
      </c>
      <c r="E106" s="20" t="s">
        <v>313</v>
      </c>
      <c r="F106" s="21">
        <v>2005</v>
      </c>
      <c r="G106" s="21">
        <v>0</v>
      </c>
      <c r="H106" s="22" t="s">
        <v>74</v>
      </c>
    </row>
    <row r="107" spans="2:8" s="20" customFormat="1">
      <c r="B107" s="18">
        <v>100</v>
      </c>
      <c r="C107" s="23" t="s">
        <v>314</v>
      </c>
      <c r="D107" s="20" t="s">
        <v>315</v>
      </c>
      <c r="E107" s="20" t="s">
        <v>316</v>
      </c>
      <c r="F107" s="21">
        <v>2013</v>
      </c>
      <c r="G107" s="21">
        <v>0</v>
      </c>
      <c r="H107" s="22" t="s">
        <v>17</v>
      </c>
    </row>
    <row r="108" spans="2:8" s="20" customFormat="1">
      <c r="B108" s="18">
        <v>101</v>
      </c>
      <c r="C108" s="23" t="s">
        <v>317</v>
      </c>
      <c r="D108" s="20" t="s">
        <v>318</v>
      </c>
      <c r="E108" s="20" t="s">
        <v>319</v>
      </c>
      <c r="F108" s="21">
        <v>2002</v>
      </c>
      <c r="G108" s="21">
        <v>0</v>
      </c>
      <c r="H108" s="22" t="s">
        <v>74</v>
      </c>
    </row>
    <row r="109" spans="2:8" s="20" customFormat="1">
      <c r="B109" s="18">
        <v>102</v>
      </c>
      <c r="C109" s="23" t="s">
        <v>320</v>
      </c>
      <c r="D109" s="20" t="s">
        <v>321</v>
      </c>
      <c r="E109" s="20" t="s">
        <v>322</v>
      </c>
      <c r="F109" s="21">
        <v>2020</v>
      </c>
      <c r="G109" s="21">
        <v>0</v>
      </c>
      <c r="H109" s="22" t="s">
        <v>27</v>
      </c>
    </row>
    <row r="110" spans="2:8">
      <c r="B110" s="16">
        <v>103</v>
      </c>
      <c r="C110" s="2" t="s">
        <v>323</v>
      </c>
      <c r="D110" s="3" t="s">
        <v>324</v>
      </c>
      <c r="E110" s="3" t="s">
        <v>325</v>
      </c>
      <c r="F110" s="4">
        <v>2023</v>
      </c>
      <c r="G110" s="4">
        <v>1</v>
      </c>
    </row>
    <row r="111" spans="2:8" s="20" customFormat="1">
      <c r="B111" s="18">
        <v>104</v>
      </c>
      <c r="C111" s="23" t="s">
        <v>326</v>
      </c>
      <c r="D111" s="20" t="s">
        <v>327</v>
      </c>
      <c r="E111" s="20" t="s">
        <v>328</v>
      </c>
      <c r="F111" s="21">
        <v>2010</v>
      </c>
      <c r="G111" s="21">
        <v>0</v>
      </c>
      <c r="H111" s="22" t="s">
        <v>17</v>
      </c>
    </row>
    <row r="112" spans="2:8">
      <c r="B112" s="16">
        <v>105</v>
      </c>
      <c r="C112" s="2" t="s">
        <v>329</v>
      </c>
      <c r="D112" s="3" t="s">
        <v>330</v>
      </c>
      <c r="E112" s="3" t="s">
        <v>331</v>
      </c>
      <c r="F112" s="4">
        <v>2015</v>
      </c>
      <c r="G112" s="4">
        <v>1</v>
      </c>
    </row>
    <row r="113" spans="2:8" s="20" customFormat="1">
      <c r="B113" s="18">
        <v>106</v>
      </c>
      <c r="C113" s="23" t="s">
        <v>332</v>
      </c>
      <c r="D113" s="20" t="s">
        <v>333</v>
      </c>
      <c r="E113" s="20" t="s">
        <v>334</v>
      </c>
      <c r="F113" s="21">
        <v>2023</v>
      </c>
      <c r="G113" s="21">
        <v>0</v>
      </c>
      <c r="H113" s="22" t="s">
        <v>17</v>
      </c>
    </row>
    <row r="114" spans="2:8" s="20" customFormat="1">
      <c r="B114" s="18">
        <v>107</v>
      </c>
      <c r="C114" s="23" t="s">
        <v>335</v>
      </c>
      <c r="D114" s="20" t="s">
        <v>336</v>
      </c>
      <c r="E114" s="20" t="s">
        <v>337</v>
      </c>
      <c r="F114" s="21">
        <v>2018</v>
      </c>
      <c r="G114" s="21">
        <v>0</v>
      </c>
      <c r="H114" s="22" t="s">
        <v>109</v>
      </c>
    </row>
    <row r="115" spans="2:8" s="20" customFormat="1">
      <c r="B115" s="18">
        <v>108</v>
      </c>
      <c r="C115" s="23" t="s">
        <v>338</v>
      </c>
      <c r="D115" s="20" t="s">
        <v>339</v>
      </c>
      <c r="E115" s="20" t="s">
        <v>340</v>
      </c>
      <c r="F115" s="21">
        <v>2019</v>
      </c>
      <c r="G115" s="21">
        <v>0</v>
      </c>
      <c r="H115" s="22" t="s">
        <v>27</v>
      </c>
    </row>
    <row r="116" spans="2:8" s="20" customFormat="1">
      <c r="B116" s="18">
        <v>109</v>
      </c>
      <c r="C116" s="23" t="s">
        <v>341</v>
      </c>
      <c r="D116" s="20" t="s">
        <v>342</v>
      </c>
      <c r="E116" s="20" t="s">
        <v>343</v>
      </c>
      <c r="F116" s="21">
        <v>2020</v>
      </c>
      <c r="G116" s="21">
        <v>0</v>
      </c>
      <c r="H116" s="22" t="s">
        <v>17</v>
      </c>
    </row>
    <row r="117" spans="2:8" s="20" customFormat="1">
      <c r="B117" s="18">
        <v>110</v>
      </c>
      <c r="C117" s="23" t="s">
        <v>344</v>
      </c>
      <c r="D117" s="20" t="s">
        <v>345</v>
      </c>
      <c r="E117" s="20" t="s">
        <v>346</v>
      </c>
      <c r="F117" s="21">
        <v>2023</v>
      </c>
      <c r="G117" s="21">
        <v>0</v>
      </c>
      <c r="H117" s="22" t="s">
        <v>74</v>
      </c>
    </row>
    <row r="118" spans="2:8" s="20" customFormat="1">
      <c r="B118" s="18">
        <v>111</v>
      </c>
      <c r="C118" s="23" t="s">
        <v>347</v>
      </c>
      <c r="D118" s="20" t="s">
        <v>348</v>
      </c>
      <c r="E118" s="20" t="s">
        <v>349</v>
      </c>
      <c r="F118" s="21">
        <v>2008</v>
      </c>
      <c r="G118" s="21">
        <v>0</v>
      </c>
      <c r="H118" s="22" t="s">
        <v>61</v>
      </c>
    </row>
    <row r="119" spans="2:8" s="20" customFormat="1">
      <c r="B119" s="18">
        <v>112</v>
      </c>
      <c r="C119" s="23" t="s">
        <v>350</v>
      </c>
      <c r="D119" s="20" t="s">
        <v>351</v>
      </c>
      <c r="E119" s="20" t="s">
        <v>352</v>
      </c>
      <c r="F119" s="21">
        <v>2016</v>
      </c>
      <c r="G119" s="21">
        <v>0</v>
      </c>
      <c r="H119" s="22" t="s">
        <v>74</v>
      </c>
    </row>
    <row r="120" spans="2:8">
      <c r="B120" s="16">
        <v>113</v>
      </c>
      <c r="C120" s="2" t="s">
        <v>353</v>
      </c>
      <c r="D120" s="3" t="s">
        <v>354</v>
      </c>
      <c r="E120" s="3" t="s">
        <v>355</v>
      </c>
      <c r="F120" s="4">
        <v>2020</v>
      </c>
      <c r="G120" s="4">
        <v>1</v>
      </c>
    </row>
    <row r="121" spans="2:8">
      <c r="B121" s="16">
        <v>114</v>
      </c>
      <c r="C121" s="2" t="s">
        <v>356</v>
      </c>
      <c r="D121" s="3" t="s">
        <v>357</v>
      </c>
      <c r="E121" s="3" t="s">
        <v>358</v>
      </c>
      <c r="F121" s="4">
        <v>2012</v>
      </c>
      <c r="G121" s="4">
        <v>1</v>
      </c>
    </row>
    <row r="122" spans="2:8" s="20" customFormat="1">
      <c r="B122" s="18">
        <v>115</v>
      </c>
      <c r="C122" s="23" t="s">
        <v>359</v>
      </c>
      <c r="D122" s="20" t="s">
        <v>360</v>
      </c>
      <c r="E122" s="20" t="s">
        <v>361</v>
      </c>
      <c r="F122" s="21">
        <v>2002</v>
      </c>
      <c r="G122" s="21">
        <v>0</v>
      </c>
      <c r="H122" s="22" t="s">
        <v>17</v>
      </c>
    </row>
    <row r="123" spans="2:8" s="20" customFormat="1">
      <c r="B123" s="18">
        <v>116</v>
      </c>
      <c r="C123" s="23" t="s">
        <v>362</v>
      </c>
      <c r="D123" s="20" t="s">
        <v>363</v>
      </c>
      <c r="E123" s="20" t="s">
        <v>364</v>
      </c>
      <c r="F123" s="21">
        <v>2011</v>
      </c>
      <c r="G123" s="21">
        <v>0</v>
      </c>
      <c r="H123" s="22" t="s">
        <v>74</v>
      </c>
    </row>
    <row r="124" spans="2:8" s="20" customFormat="1">
      <c r="B124" s="18">
        <v>117</v>
      </c>
      <c r="C124" s="23" t="s">
        <v>365</v>
      </c>
      <c r="D124" s="20" t="s">
        <v>366</v>
      </c>
      <c r="E124" s="20" t="s">
        <v>367</v>
      </c>
      <c r="F124" s="21">
        <v>2017</v>
      </c>
      <c r="G124" s="21">
        <v>0</v>
      </c>
      <c r="H124" s="22" t="s">
        <v>109</v>
      </c>
    </row>
    <row r="125" spans="2:8" s="20" customFormat="1">
      <c r="B125" s="18">
        <v>118</v>
      </c>
      <c r="C125" s="23" t="s">
        <v>368</v>
      </c>
      <c r="D125" s="20" t="s">
        <v>369</v>
      </c>
      <c r="E125" s="20" t="s">
        <v>370</v>
      </c>
      <c r="F125" s="21">
        <v>2007</v>
      </c>
      <c r="G125" s="21">
        <v>0</v>
      </c>
      <c r="H125" s="22" t="s">
        <v>74</v>
      </c>
    </row>
    <row r="126" spans="2:8" s="20" customFormat="1">
      <c r="B126" s="18">
        <v>119</v>
      </c>
      <c r="C126" s="23" t="s">
        <v>371</v>
      </c>
      <c r="D126" s="20" t="s">
        <v>372</v>
      </c>
      <c r="E126" s="20" t="s">
        <v>373</v>
      </c>
      <c r="F126" s="21">
        <v>2023</v>
      </c>
      <c r="G126" s="21">
        <v>0</v>
      </c>
      <c r="H126" s="22" t="s">
        <v>109</v>
      </c>
    </row>
    <row r="127" spans="2:8" s="20" customFormat="1">
      <c r="B127" s="18">
        <v>120</v>
      </c>
      <c r="C127" s="23" t="s">
        <v>374</v>
      </c>
      <c r="D127" s="20" t="s">
        <v>375</v>
      </c>
      <c r="E127" s="20" t="s">
        <v>376</v>
      </c>
      <c r="F127" s="21">
        <v>1995</v>
      </c>
      <c r="G127" s="21">
        <v>0</v>
      </c>
      <c r="H127" s="22" t="s">
        <v>102</v>
      </c>
    </row>
    <row r="128" spans="2:8" s="20" customFormat="1">
      <c r="B128" s="18">
        <v>121</v>
      </c>
      <c r="C128" s="23" t="s">
        <v>377</v>
      </c>
      <c r="D128" s="20" t="s">
        <v>378</v>
      </c>
      <c r="E128" s="20" t="s">
        <v>379</v>
      </c>
      <c r="F128" s="21">
        <v>2002</v>
      </c>
      <c r="G128" s="21">
        <v>0</v>
      </c>
      <c r="H128" s="22" t="s">
        <v>17</v>
      </c>
    </row>
    <row r="129" spans="2:8" s="20" customFormat="1">
      <c r="B129" s="18">
        <v>122</v>
      </c>
      <c r="C129" s="23" t="s">
        <v>380</v>
      </c>
      <c r="D129" s="20" t="s">
        <v>381</v>
      </c>
      <c r="E129" s="20" t="s">
        <v>382</v>
      </c>
      <c r="F129" s="21">
        <v>2001</v>
      </c>
      <c r="G129" s="21">
        <v>0</v>
      </c>
      <c r="H129" s="22" t="s">
        <v>17</v>
      </c>
    </row>
    <row r="130" spans="2:8">
      <c r="B130" s="16">
        <v>123</v>
      </c>
      <c r="C130" s="2" t="s">
        <v>383</v>
      </c>
      <c r="D130" s="3" t="s">
        <v>384</v>
      </c>
      <c r="E130" s="3" t="s">
        <v>385</v>
      </c>
      <c r="F130" s="4">
        <v>2013</v>
      </c>
      <c r="G130" s="4">
        <v>1</v>
      </c>
    </row>
    <row r="131" spans="2:8" s="20" customFormat="1">
      <c r="B131" s="18">
        <v>124</v>
      </c>
      <c r="C131" s="23" t="s">
        <v>386</v>
      </c>
      <c r="D131" s="20" t="s">
        <v>387</v>
      </c>
      <c r="E131" s="20" t="s">
        <v>388</v>
      </c>
      <c r="F131" s="21">
        <v>2019</v>
      </c>
      <c r="G131" s="21">
        <v>0</v>
      </c>
      <c r="H131" s="22" t="s">
        <v>17</v>
      </c>
    </row>
    <row r="132" spans="2:8" s="20" customFormat="1">
      <c r="B132" s="18">
        <v>125</v>
      </c>
      <c r="C132" s="23" t="s">
        <v>389</v>
      </c>
      <c r="D132" s="20" t="s">
        <v>390</v>
      </c>
      <c r="E132" s="20" t="s">
        <v>391</v>
      </c>
      <c r="F132" s="21">
        <v>1981</v>
      </c>
      <c r="G132" s="21">
        <v>0</v>
      </c>
      <c r="H132" s="22" t="s">
        <v>17</v>
      </c>
    </row>
    <row r="133" spans="2:8" s="20" customFormat="1">
      <c r="B133" s="18">
        <v>126</v>
      </c>
      <c r="C133" s="23" t="s">
        <v>392</v>
      </c>
      <c r="D133" s="20" t="s">
        <v>393</v>
      </c>
      <c r="E133" s="20" t="s">
        <v>394</v>
      </c>
      <c r="F133" s="21">
        <v>2003</v>
      </c>
      <c r="G133" s="21">
        <v>0</v>
      </c>
      <c r="H133" s="22" t="s">
        <v>109</v>
      </c>
    </row>
    <row r="134" spans="2:8" s="20" customFormat="1">
      <c r="B134" s="18">
        <v>127</v>
      </c>
      <c r="C134" s="23" t="s">
        <v>395</v>
      </c>
      <c r="D134" s="20" t="s">
        <v>396</v>
      </c>
      <c r="E134" s="20" t="s">
        <v>397</v>
      </c>
      <c r="F134" s="21">
        <v>2019</v>
      </c>
      <c r="G134" s="21">
        <v>0</v>
      </c>
      <c r="H134" s="22" t="s">
        <v>17</v>
      </c>
    </row>
    <row r="135" spans="2:8">
      <c r="B135" s="16">
        <v>128</v>
      </c>
      <c r="C135" s="2" t="s">
        <v>398</v>
      </c>
      <c r="D135" s="3" t="s">
        <v>399</v>
      </c>
      <c r="E135" s="3" t="s">
        <v>400</v>
      </c>
      <c r="F135" s="4">
        <v>2012</v>
      </c>
      <c r="G135" s="4">
        <v>1</v>
      </c>
    </row>
    <row r="136" spans="2:8" s="20" customFormat="1">
      <c r="B136" s="18">
        <v>129</v>
      </c>
      <c r="C136" s="23" t="s">
        <v>401</v>
      </c>
      <c r="D136" s="20" t="s">
        <v>402</v>
      </c>
      <c r="E136" s="20" t="s">
        <v>403</v>
      </c>
      <c r="F136" s="21">
        <v>2012</v>
      </c>
      <c r="G136" s="21">
        <v>0</v>
      </c>
      <c r="H136" s="22" t="s">
        <v>74</v>
      </c>
    </row>
    <row r="137" spans="2:8" s="20" customFormat="1">
      <c r="B137" s="18">
        <v>130</v>
      </c>
      <c r="C137" s="23" t="s">
        <v>404</v>
      </c>
      <c r="D137" s="20" t="s">
        <v>405</v>
      </c>
      <c r="E137" s="20" t="s">
        <v>406</v>
      </c>
      <c r="F137" s="21">
        <v>2016</v>
      </c>
      <c r="G137" s="21">
        <v>0</v>
      </c>
      <c r="H137" s="22" t="s">
        <v>109</v>
      </c>
    </row>
    <row r="138" spans="2:8" s="20" customFormat="1">
      <c r="B138" s="18">
        <v>131</v>
      </c>
      <c r="C138" s="23" t="s">
        <v>407</v>
      </c>
      <c r="D138" s="20" t="s">
        <v>408</v>
      </c>
      <c r="E138" s="20" t="s">
        <v>409</v>
      </c>
      <c r="F138" s="21">
        <v>2015</v>
      </c>
      <c r="G138" s="21">
        <v>0</v>
      </c>
      <c r="H138" s="22" t="s">
        <v>17</v>
      </c>
    </row>
    <row r="139" spans="2:8" s="20" customFormat="1">
      <c r="B139" s="18">
        <v>132</v>
      </c>
      <c r="C139" s="23" t="s">
        <v>410</v>
      </c>
      <c r="D139" s="20" t="s">
        <v>411</v>
      </c>
      <c r="E139" s="20" t="s">
        <v>412</v>
      </c>
      <c r="F139" s="21">
        <v>2016</v>
      </c>
      <c r="G139" s="21">
        <v>0</v>
      </c>
      <c r="H139" s="22" t="s">
        <v>17</v>
      </c>
    </row>
    <row r="140" spans="2:8" s="20" customFormat="1">
      <c r="B140" s="18">
        <v>133</v>
      </c>
      <c r="C140" s="23" t="s">
        <v>413</v>
      </c>
      <c r="D140" s="20" t="s">
        <v>414</v>
      </c>
      <c r="E140" s="20" t="s">
        <v>415</v>
      </c>
      <c r="F140" s="21">
        <v>2019</v>
      </c>
      <c r="G140" s="21">
        <v>0</v>
      </c>
      <c r="H140" s="22" t="s">
        <v>27</v>
      </c>
    </row>
    <row r="141" spans="2:8" s="20" customFormat="1">
      <c r="B141" s="18">
        <v>134</v>
      </c>
      <c r="C141" s="23" t="s">
        <v>416</v>
      </c>
      <c r="D141" s="20" t="s">
        <v>417</v>
      </c>
      <c r="E141" s="20" t="s">
        <v>418</v>
      </c>
      <c r="F141" s="21">
        <v>2022</v>
      </c>
      <c r="G141" s="21">
        <v>0</v>
      </c>
      <c r="H141" s="22" t="s">
        <v>74</v>
      </c>
    </row>
    <row r="142" spans="2:8">
      <c r="B142" s="16">
        <v>135</v>
      </c>
      <c r="C142" s="2" t="s">
        <v>419</v>
      </c>
      <c r="D142" s="3" t="s">
        <v>420</v>
      </c>
      <c r="E142" s="3" t="s">
        <v>421</v>
      </c>
      <c r="F142" s="4">
        <v>2023</v>
      </c>
      <c r="G142" s="4">
        <v>1</v>
      </c>
    </row>
    <row r="143" spans="2:8" s="20" customFormat="1">
      <c r="B143" s="18">
        <v>136</v>
      </c>
      <c r="C143" s="23" t="s">
        <v>422</v>
      </c>
      <c r="D143" s="20" t="s">
        <v>423</v>
      </c>
      <c r="E143" s="20" t="s">
        <v>424</v>
      </c>
      <c r="F143" s="21">
        <v>2012</v>
      </c>
      <c r="G143" s="21">
        <v>0</v>
      </c>
      <c r="H143" s="22" t="s">
        <v>74</v>
      </c>
    </row>
    <row r="144" spans="2:8" s="20" customFormat="1">
      <c r="B144" s="18">
        <v>137</v>
      </c>
      <c r="C144" s="23" t="s">
        <v>425</v>
      </c>
      <c r="D144" s="20" t="s">
        <v>426</v>
      </c>
      <c r="E144" s="20" t="s">
        <v>427</v>
      </c>
      <c r="F144" s="21">
        <v>2018</v>
      </c>
      <c r="G144" s="21">
        <v>0</v>
      </c>
      <c r="H144" s="22" t="s">
        <v>17</v>
      </c>
    </row>
    <row r="145" spans="2:8">
      <c r="B145" s="16">
        <v>138</v>
      </c>
      <c r="C145" s="2" t="s">
        <v>428</v>
      </c>
      <c r="D145" s="3" t="s">
        <v>429</v>
      </c>
      <c r="E145" s="3" t="s">
        <v>430</v>
      </c>
      <c r="F145" s="4">
        <v>2021</v>
      </c>
      <c r="G145" s="4">
        <v>1</v>
      </c>
    </row>
    <row r="146" spans="2:8" s="20" customFormat="1">
      <c r="B146" s="18">
        <v>139</v>
      </c>
      <c r="C146" s="23" t="s">
        <v>431</v>
      </c>
      <c r="D146" s="20" t="s">
        <v>432</v>
      </c>
      <c r="E146" s="20" t="s">
        <v>433</v>
      </c>
      <c r="F146" s="21">
        <v>2009</v>
      </c>
      <c r="G146" s="21">
        <v>0</v>
      </c>
      <c r="H146" s="22" t="s">
        <v>17</v>
      </c>
    </row>
    <row r="147" spans="2:8" s="20" customFormat="1">
      <c r="B147" s="18">
        <v>140</v>
      </c>
      <c r="C147" s="23" t="s">
        <v>434</v>
      </c>
      <c r="D147" s="20" t="s">
        <v>435</v>
      </c>
      <c r="E147" s="20" t="s">
        <v>436</v>
      </c>
      <c r="F147" s="21">
        <v>2010</v>
      </c>
      <c r="G147" s="21">
        <v>0</v>
      </c>
      <c r="H147" s="22" t="s">
        <v>109</v>
      </c>
    </row>
    <row r="148" spans="2:8" s="20" customFormat="1">
      <c r="B148" s="18">
        <v>141</v>
      </c>
      <c r="C148" s="23" t="s">
        <v>437</v>
      </c>
      <c r="D148" s="20" t="s">
        <v>438</v>
      </c>
      <c r="E148" s="20" t="s">
        <v>439</v>
      </c>
      <c r="F148" s="21">
        <v>2021</v>
      </c>
      <c r="G148" s="21">
        <v>0</v>
      </c>
      <c r="H148" s="22" t="s">
        <v>17</v>
      </c>
    </row>
    <row r="149" spans="2:8" s="20" customFormat="1">
      <c r="B149" s="18">
        <v>142</v>
      </c>
      <c r="C149" s="23" t="s">
        <v>440</v>
      </c>
      <c r="D149" s="20" t="s">
        <v>441</v>
      </c>
      <c r="E149" s="20" t="s">
        <v>442</v>
      </c>
      <c r="F149" s="21">
        <v>2008</v>
      </c>
      <c r="G149" s="21">
        <v>0</v>
      </c>
      <c r="H149" s="22" t="s">
        <v>17</v>
      </c>
    </row>
    <row r="150" spans="2:8" s="20" customFormat="1">
      <c r="B150" s="18">
        <v>143</v>
      </c>
      <c r="C150" s="23" t="s">
        <v>443</v>
      </c>
      <c r="D150" s="20" t="s">
        <v>444</v>
      </c>
      <c r="E150" s="20" t="s">
        <v>445</v>
      </c>
      <c r="F150" s="21">
        <v>2015</v>
      </c>
      <c r="G150" s="21">
        <v>0</v>
      </c>
      <c r="H150" s="22" t="s">
        <v>74</v>
      </c>
    </row>
    <row r="151" spans="2:8" s="20" customFormat="1">
      <c r="B151" s="18">
        <v>144</v>
      </c>
      <c r="C151" s="23" t="s">
        <v>446</v>
      </c>
      <c r="D151" s="20" t="s">
        <v>447</v>
      </c>
      <c r="E151" s="20" t="s">
        <v>448</v>
      </c>
      <c r="F151" s="21">
        <v>2005</v>
      </c>
      <c r="G151" s="21">
        <v>0</v>
      </c>
      <c r="H151" s="22" t="s">
        <v>61</v>
      </c>
    </row>
    <row r="152" spans="2:8" s="20" customFormat="1">
      <c r="B152" s="18">
        <v>145</v>
      </c>
      <c r="C152" s="23" t="s">
        <v>449</v>
      </c>
      <c r="D152" s="20" t="s">
        <v>450</v>
      </c>
      <c r="E152" s="20" t="s">
        <v>451</v>
      </c>
      <c r="F152" s="21">
        <v>2019</v>
      </c>
      <c r="G152" s="21">
        <v>0</v>
      </c>
      <c r="H152" s="22" t="s">
        <v>74</v>
      </c>
    </row>
    <row r="153" spans="2:8" s="20" customFormat="1">
      <c r="B153" s="18">
        <v>146</v>
      </c>
      <c r="C153" s="23" t="s">
        <v>452</v>
      </c>
      <c r="D153" s="20" t="s">
        <v>453</v>
      </c>
      <c r="E153" s="20" t="s">
        <v>454</v>
      </c>
      <c r="F153" s="21">
        <v>2007</v>
      </c>
      <c r="G153" s="21">
        <v>0</v>
      </c>
      <c r="H153" s="22" t="s">
        <v>17</v>
      </c>
    </row>
    <row r="154" spans="2:8" s="20" customFormat="1">
      <c r="B154" s="18">
        <v>147</v>
      </c>
      <c r="C154" s="23" t="s">
        <v>455</v>
      </c>
      <c r="D154" s="20" t="s">
        <v>456</v>
      </c>
      <c r="E154" s="20" t="s">
        <v>457</v>
      </c>
      <c r="F154" s="21">
        <v>2007</v>
      </c>
      <c r="G154" s="21">
        <v>0</v>
      </c>
      <c r="H154" s="22" t="s">
        <v>17</v>
      </c>
    </row>
    <row r="155" spans="2:8" s="20" customFormat="1">
      <c r="B155" s="18">
        <v>148</v>
      </c>
      <c r="C155" s="23" t="s">
        <v>458</v>
      </c>
      <c r="D155" s="20" t="s">
        <v>459</v>
      </c>
      <c r="E155" s="20" t="s">
        <v>460</v>
      </c>
      <c r="F155" s="21">
        <v>2007</v>
      </c>
      <c r="G155" s="21">
        <v>0</v>
      </c>
      <c r="H155" s="22" t="s">
        <v>74</v>
      </c>
    </row>
    <row r="156" spans="2:8">
      <c r="B156" s="16">
        <v>149</v>
      </c>
      <c r="C156" s="2" t="s">
        <v>461</v>
      </c>
      <c r="D156" s="3" t="s">
        <v>462</v>
      </c>
      <c r="E156" s="3" t="s">
        <v>463</v>
      </c>
      <c r="F156" s="4">
        <v>2017</v>
      </c>
      <c r="G156" s="4">
        <v>1</v>
      </c>
    </row>
    <row r="157" spans="2:8" s="20" customFormat="1">
      <c r="B157" s="18">
        <v>150</v>
      </c>
      <c r="C157" s="23" t="s">
        <v>464</v>
      </c>
      <c r="D157" s="20" t="s">
        <v>465</v>
      </c>
      <c r="E157" s="20" t="s">
        <v>466</v>
      </c>
      <c r="F157" s="21">
        <v>2005</v>
      </c>
      <c r="G157" s="21">
        <v>0</v>
      </c>
      <c r="H157" s="22" t="s">
        <v>27</v>
      </c>
    </row>
    <row r="158" spans="2:8" s="20" customFormat="1">
      <c r="B158" s="18">
        <v>151</v>
      </c>
      <c r="C158" s="23" t="s">
        <v>467</v>
      </c>
      <c r="D158" s="20" t="s">
        <v>468</v>
      </c>
      <c r="E158" s="20" t="s">
        <v>469</v>
      </c>
      <c r="F158" s="21">
        <v>1980</v>
      </c>
      <c r="G158" s="21">
        <v>0</v>
      </c>
      <c r="H158" s="22" t="s">
        <v>27</v>
      </c>
    </row>
    <row r="159" spans="2:8" s="20" customFormat="1">
      <c r="B159" s="18">
        <v>152</v>
      </c>
      <c r="C159" s="23" t="s">
        <v>470</v>
      </c>
      <c r="D159" s="20" t="s">
        <v>471</v>
      </c>
      <c r="E159" s="20" t="s">
        <v>472</v>
      </c>
      <c r="F159" s="21">
        <v>2007</v>
      </c>
      <c r="G159" s="21">
        <v>0</v>
      </c>
      <c r="H159" s="22" t="s">
        <v>74</v>
      </c>
    </row>
    <row r="160" spans="2:8">
      <c r="B160" s="16">
        <v>153</v>
      </c>
      <c r="C160" s="2" t="s">
        <v>473</v>
      </c>
      <c r="D160" s="3" t="s">
        <v>474</v>
      </c>
      <c r="E160" s="3" t="s">
        <v>475</v>
      </c>
      <c r="F160" s="4">
        <v>2009</v>
      </c>
      <c r="G160" s="4">
        <v>1</v>
      </c>
    </row>
    <row r="161" spans="2:8" s="20" customFormat="1">
      <c r="B161" s="18">
        <v>154</v>
      </c>
      <c r="C161" s="23" t="s">
        <v>476</v>
      </c>
      <c r="D161" s="20" t="s">
        <v>477</v>
      </c>
      <c r="E161" s="20" t="s">
        <v>478</v>
      </c>
      <c r="F161" s="21">
        <v>2018</v>
      </c>
      <c r="G161" s="21">
        <v>0</v>
      </c>
      <c r="H161" s="22" t="s">
        <v>17</v>
      </c>
    </row>
    <row r="162" spans="2:8" s="20" customFormat="1">
      <c r="B162" s="18">
        <v>155</v>
      </c>
      <c r="C162" s="23" t="s">
        <v>479</v>
      </c>
      <c r="D162" s="20" t="s">
        <v>480</v>
      </c>
      <c r="E162" s="20" t="s">
        <v>481</v>
      </c>
      <c r="F162" s="21">
        <v>2012</v>
      </c>
      <c r="G162" s="21">
        <v>0</v>
      </c>
      <c r="H162" s="22" t="s">
        <v>27</v>
      </c>
    </row>
    <row r="163" spans="2:8" s="20" customFormat="1">
      <c r="B163" s="18">
        <v>156</v>
      </c>
      <c r="C163" s="23" t="s">
        <v>482</v>
      </c>
      <c r="D163" s="20" t="s">
        <v>483</v>
      </c>
      <c r="E163" s="20" t="s">
        <v>484</v>
      </c>
      <c r="F163" s="21">
        <v>2020</v>
      </c>
      <c r="G163" s="21">
        <v>0</v>
      </c>
      <c r="H163" s="22" t="s">
        <v>74</v>
      </c>
    </row>
    <row r="164" spans="2:8" s="20" customFormat="1">
      <c r="B164" s="18">
        <v>157</v>
      </c>
      <c r="C164" s="23" t="s">
        <v>485</v>
      </c>
      <c r="D164" s="20" t="s">
        <v>486</v>
      </c>
      <c r="E164" s="20" t="s">
        <v>487</v>
      </c>
      <c r="F164" s="21">
        <v>2023</v>
      </c>
      <c r="G164" s="21">
        <v>0</v>
      </c>
      <c r="H164" s="22" t="s">
        <v>74</v>
      </c>
    </row>
    <row r="165" spans="2:8" s="20" customFormat="1">
      <c r="B165" s="18">
        <v>158</v>
      </c>
      <c r="C165" s="23" t="s">
        <v>488</v>
      </c>
      <c r="D165" s="20" t="s">
        <v>489</v>
      </c>
      <c r="E165" s="20" t="s">
        <v>490</v>
      </c>
      <c r="F165" s="21">
        <v>2009</v>
      </c>
      <c r="G165" s="21">
        <v>0</v>
      </c>
      <c r="H165" s="22" t="s">
        <v>27</v>
      </c>
    </row>
    <row r="166" spans="2:8" s="20" customFormat="1">
      <c r="B166" s="18">
        <v>159</v>
      </c>
      <c r="C166" s="23" t="s">
        <v>491</v>
      </c>
      <c r="D166" s="20" t="s">
        <v>492</v>
      </c>
      <c r="E166" s="20" t="s">
        <v>493</v>
      </c>
      <c r="F166" s="21">
        <v>2000</v>
      </c>
      <c r="G166" s="21">
        <v>0</v>
      </c>
      <c r="H166" s="22"/>
    </row>
    <row r="167" spans="2:8">
      <c r="B167" s="16">
        <v>160</v>
      </c>
      <c r="C167" s="2" t="s">
        <v>494</v>
      </c>
      <c r="D167" s="3" t="s">
        <v>495</v>
      </c>
      <c r="E167" s="3" t="s">
        <v>496</v>
      </c>
      <c r="F167" s="4">
        <v>2015</v>
      </c>
      <c r="G167" s="4">
        <v>1</v>
      </c>
    </row>
    <row r="168" spans="2:8" s="20" customFormat="1">
      <c r="B168" s="18">
        <v>161</v>
      </c>
      <c r="C168" s="23" t="s">
        <v>497</v>
      </c>
      <c r="D168" s="20" t="s">
        <v>498</v>
      </c>
      <c r="E168" s="20" t="s">
        <v>499</v>
      </c>
      <c r="F168" s="21">
        <v>2020</v>
      </c>
      <c r="G168" s="21">
        <v>0</v>
      </c>
      <c r="H168" s="22" t="s">
        <v>17</v>
      </c>
    </row>
    <row r="169" spans="2:8" s="20" customFormat="1">
      <c r="B169" s="18">
        <v>162</v>
      </c>
      <c r="C169" s="23" t="s">
        <v>500</v>
      </c>
      <c r="D169" s="20" t="s">
        <v>501</v>
      </c>
      <c r="E169" s="20" t="s">
        <v>502</v>
      </c>
      <c r="F169" s="21">
        <v>2021</v>
      </c>
      <c r="G169" s="21">
        <v>0</v>
      </c>
      <c r="H169" s="22" t="s">
        <v>74</v>
      </c>
    </row>
    <row r="170" spans="2:8" s="20" customFormat="1">
      <c r="B170" s="18">
        <v>163</v>
      </c>
      <c r="C170" s="23" t="s">
        <v>503</v>
      </c>
      <c r="D170" s="20" t="s">
        <v>504</v>
      </c>
      <c r="E170" s="20" t="s">
        <v>505</v>
      </c>
      <c r="F170" s="21">
        <v>2018</v>
      </c>
      <c r="G170" s="21">
        <v>0</v>
      </c>
      <c r="H170" s="22" t="s">
        <v>17</v>
      </c>
    </row>
    <row r="171" spans="2:8">
      <c r="B171" s="16">
        <v>164</v>
      </c>
      <c r="C171" s="2" t="s">
        <v>506</v>
      </c>
      <c r="D171" s="3" t="s">
        <v>507</v>
      </c>
      <c r="E171" s="3" t="s">
        <v>508</v>
      </c>
      <c r="F171" s="4">
        <v>2006</v>
      </c>
      <c r="G171" s="4">
        <v>1</v>
      </c>
    </row>
    <row r="172" spans="2:8">
      <c r="B172" s="16">
        <v>165</v>
      </c>
      <c r="C172" s="2" t="s">
        <v>509</v>
      </c>
      <c r="D172" s="3" t="s">
        <v>510</v>
      </c>
      <c r="E172" s="3" t="s">
        <v>511</v>
      </c>
      <c r="F172" s="4">
        <v>2015</v>
      </c>
      <c r="G172" s="4">
        <v>1</v>
      </c>
    </row>
    <row r="173" spans="2:8">
      <c r="B173" s="16">
        <v>166</v>
      </c>
      <c r="C173" s="2" t="s">
        <v>512</v>
      </c>
      <c r="D173" s="3" t="s">
        <v>513</v>
      </c>
      <c r="E173" s="3" t="s">
        <v>514</v>
      </c>
      <c r="F173" s="4">
        <v>2017</v>
      </c>
      <c r="G173" s="4">
        <v>1</v>
      </c>
    </row>
    <row r="174" spans="2:8" s="20" customFormat="1">
      <c r="B174" s="18">
        <v>167</v>
      </c>
      <c r="C174" s="23" t="s">
        <v>515</v>
      </c>
      <c r="D174" s="20" t="s">
        <v>516</v>
      </c>
      <c r="E174" s="20" t="s">
        <v>517</v>
      </c>
      <c r="F174" s="21">
        <v>2018</v>
      </c>
      <c r="G174" s="21">
        <v>0</v>
      </c>
      <c r="H174" s="22" t="s">
        <v>17</v>
      </c>
    </row>
    <row r="175" spans="2:8" s="20" customFormat="1">
      <c r="B175" s="18">
        <v>168</v>
      </c>
      <c r="C175" s="23" t="s">
        <v>518</v>
      </c>
      <c r="D175" s="20" t="s">
        <v>519</v>
      </c>
      <c r="E175" s="20" t="s">
        <v>520</v>
      </c>
      <c r="F175" s="21">
        <v>2014</v>
      </c>
      <c r="G175" s="21">
        <v>0</v>
      </c>
      <c r="H175" s="22" t="s">
        <v>17</v>
      </c>
    </row>
    <row r="176" spans="2:8" s="20" customFormat="1">
      <c r="B176" s="18">
        <v>169</v>
      </c>
      <c r="C176" s="23" t="s">
        <v>395</v>
      </c>
      <c r="D176" s="20" t="s">
        <v>396</v>
      </c>
      <c r="E176" s="20" t="s">
        <v>397</v>
      </c>
      <c r="F176" s="21">
        <v>2019</v>
      </c>
      <c r="G176" s="21">
        <v>0</v>
      </c>
      <c r="H176" s="22" t="s">
        <v>17</v>
      </c>
    </row>
    <row r="177" spans="2:8">
      <c r="B177" s="16">
        <v>170</v>
      </c>
      <c r="C177" s="2" t="s">
        <v>521</v>
      </c>
      <c r="D177" s="3" t="s">
        <v>522</v>
      </c>
      <c r="E177" s="3" t="s">
        <v>523</v>
      </c>
      <c r="F177" s="4">
        <v>2019</v>
      </c>
      <c r="G177" s="4">
        <v>1</v>
      </c>
    </row>
    <row r="178" spans="2:8">
      <c r="B178" s="16">
        <v>171</v>
      </c>
      <c r="C178" s="2" t="s">
        <v>524</v>
      </c>
      <c r="D178" s="3" t="s">
        <v>525</v>
      </c>
      <c r="E178" s="3" t="s">
        <v>526</v>
      </c>
      <c r="F178" s="4">
        <v>2003</v>
      </c>
      <c r="G178" s="4">
        <v>1</v>
      </c>
    </row>
    <row r="179" spans="2:8">
      <c r="B179" s="16">
        <v>172</v>
      </c>
      <c r="C179" s="2" t="s">
        <v>527</v>
      </c>
      <c r="D179" s="3" t="s">
        <v>528</v>
      </c>
      <c r="E179" s="3" t="s">
        <v>529</v>
      </c>
      <c r="F179" s="4">
        <v>2003</v>
      </c>
      <c r="G179" s="4">
        <v>1</v>
      </c>
    </row>
    <row r="180" spans="2:8" s="20" customFormat="1">
      <c r="B180" s="18">
        <v>173</v>
      </c>
      <c r="C180" s="23" t="s">
        <v>530</v>
      </c>
      <c r="D180" s="20" t="s">
        <v>531</v>
      </c>
      <c r="E180" s="20" t="s">
        <v>532</v>
      </c>
      <c r="F180" s="21">
        <v>2015</v>
      </c>
      <c r="G180" s="21">
        <v>0</v>
      </c>
      <c r="H180" s="22" t="s">
        <v>27</v>
      </c>
    </row>
    <row r="181" spans="2:8" s="20" customFormat="1">
      <c r="B181" s="18">
        <v>174</v>
      </c>
      <c r="C181" s="23" t="s">
        <v>533</v>
      </c>
      <c r="D181" s="20" t="s">
        <v>534</v>
      </c>
      <c r="E181" s="20" t="s">
        <v>535</v>
      </c>
      <c r="F181" s="21">
        <v>2004</v>
      </c>
      <c r="G181" s="21">
        <v>0</v>
      </c>
      <c r="H181" s="22" t="s">
        <v>74</v>
      </c>
    </row>
    <row r="182" spans="2:8">
      <c r="B182" s="16">
        <v>175</v>
      </c>
      <c r="C182" s="2" t="s">
        <v>536</v>
      </c>
      <c r="D182" s="3" t="s">
        <v>537</v>
      </c>
      <c r="E182" s="3" t="s">
        <v>538</v>
      </c>
      <c r="F182" s="4">
        <v>2020</v>
      </c>
      <c r="G182" s="4">
        <v>1</v>
      </c>
    </row>
    <row r="183" spans="2:8" s="20" customFormat="1">
      <c r="B183" s="18">
        <v>176</v>
      </c>
      <c r="C183" s="23" t="s">
        <v>539</v>
      </c>
      <c r="D183" s="20" t="s">
        <v>540</v>
      </c>
      <c r="E183" s="20" t="s">
        <v>541</v>
      </c>
      <c r="F183" s="21">
        <v>2018</v>
      </c>
      <c r="G183" s="21">
        <v>0</v>
      </c>
      <c r="H183" s="22" t="s">
        <v>27</v>
      </c>
    </row>
    <row r="184" spans="2:8" s="20" customFormat="1">
      <c r="B184" s="18">
        <v>177</v>
      </c>
      <c r="C184" s="23" t="s">
        <v>542</v>
      </c>
      <c r="D184" s="20" t="s">
        <v>543</v>
      </c>
      <c r="E184" s="20" t="s">
        <v>544</v>
      </c>
      <c r="F184" s="21">
        <v>2014</v>
      </c>
      <c r="G184" s="21">
        <v>0</v>
      </c>
      <c r="H184" s="22" t="s">
        <v>17</v>
      </c>
    </row>
    <row r="185" spans="2:8" s="20" customFormat="1">
      <c r="B185" s="18">
        <v>178</v>
      </c>
      <c r="C185" s="23" t="s">
        <v>545</v>
      </c>
      <c r="D185" s="20" t="s">
        <v>546</v>
      </c>
      <c r="E185" s="20" t="s">
        <v>547</v>
      </c>
      <c r="F185" s="21">
        <v>1999</v>
      </c>
      <c r="G185" s="21">
        <v>0</v>
      </c>
      <c r="H185" s="22" t="s">
        <v>17</v>
      </c>
    </row>
    <row r="186" spans="2:8" s="20" customFormat="1">
      <c r="B186" s="18">
        <v>179</v>
      </c>
      <c r="C186" s="23" t="s">
        <v>548</v>
      </c>
      <c r="D186" s="20" t="s">
        <v>549</v>
      </c>
      <c r="E186" s="20" t="s">
        <v>550</v>
      </c>
      <c r="F186" s="21">
        <v>2022</v>
      </c>
      <c r="G186" s="21">
        <v>0</v>
      </c>
      <c r="H186" s="22" t="s">
        <v>17</v>
      </c>
    </row>
    <row r="187" spans="2:8" s="20" customFormat="1">
      <c r="B187" s="18">
        <v>180</v>
      </c>
      <c r="C187" s="23" t="s">
        <v>551</v>
      </c>
      <c r="D187" s="20" t="s">
        <v>552</v>
      </c>
      <c r="E187" s="20" t="s">
        <v>553</v>
      </c>
      <c r="F187" s="21">
        <v>2013</v>
      </c>
      <c r="G187" s="21">
        <v>0</v>
      </c>
      <c r="H187" s="22" t="s">
        <v>17</v>
      </c>
    </row>
    <row r="188" spans="2:8" s="20" customFormat="1">
      <c r="B188" s="18">
        <v>181</v>
      </c>
      <c r="C188" s="23" t="s">
        <v>554</v>
      </c>
      <c r="D188" s="20" t="s">
        <v>555</v>
      </c>
      <c r="E188" s="20" t="s">
        <v>556</v>
      </c>
      <c r="F188" s="21">
        <v>2013</v>
      </c>
      <c r="G188" s="21">
        <v>0</v>
      </c>
      <c r="H188" s="22" t="s">
        <v>17</v>
      </c>
    </row>
    <row r="189" spans="2:8" s="20" customFormat="1">
      <c r="B189" s="18">
        <v>182</v>
      </c>
      <c r="C189" s="23" t="s">
        <v>557</v>
      </c>
      <c r="D189" s="20" t="s">
        <v>558</v>
      </c>
      <c r="E189" s="20" t="s">
        <v>559</v>
      </c>
      <c r="F189" s="21">
        <v>2020</v>
      </c>
      <c r="G189" s="21">
        <v>0</v>
      </c>
      <c r="H189" s="22" t="s">
        <v>17</v>
      </c>
    </row>
    <row r="190" spans="2:8">
      <c r="B190" s="16">
        <v>183</v>
      </c>
      <c r="C190" s="2" t="s">
        <v>560</v>
      </c>
      <c r="D190" s="3" t="s">
        <v>561</v>
      </c>
      <c r="E190" s="3" t="s">
        <v>562</v>
      </c>
      <c r="F190" s="4">
        <v>1989</v>
      </c>
      <c r="G190" s="4">
        <v>1</v>
      </c>
    </row>
    <row r="191" spans="2:8" s="20" customFormat="1">
      <c r="B191" s="18">
        <v>184</v>
      </c>
      <c r="C191" s="23" t="s">
        <v>563</v>
      </c>
      <c r="D191" s="20" t="s">
        <v>564</v>
      </c>
      <c r="E191" s="20" t="s">
        <v>565</v>
      </c>
      <c r="F191" s="21">
        <v>2010</v>
      </c>
      <c r="G191" s="21">
        <v>0</v>
      </c>
      <c r="H191" s="22" t="s">
        <v>74</v>
      </c>
    </row>
    <row r="192" spans="2:8" s="20" customFormat="1">
      <c r="B192" s="18">
        <v>185</v>
      </c>
      <c r="C192" s="23" t="s">
        <v>566</v>
      </c>
      <c r="D192" s="20" t="s">
        <v>567</v>
      </c>
      <c r="E192" s="20" t="s">
        <v>568</v>
      </c>
      <c r="F192" s="21">
        <v>2018</v>
      </c>
      <c r="G192" s="21">
        <v>0</v>
      </c>
      <c r="H192" s="22" t="s">
        <v>17</v>
      </c>
    </row>
    <row r="193" spans="2:8" s="20" customFormat="1">
      <c r="B193" s="18">
        <v>186</v>
      </c>
      <c r="C193" s="23" t="s">
        <v>569</v>
      </c>
      <c r="D193" s="20" t="s">
        <v>570</v>
      </c>
      <c r="E193" s="20" t="s">
        <v>571</v>
      </c>
      <c r="F193" s="21">
        <v>2007</v>
      </c>
      <c r="G193" s="21">
        <v>0</v>
      </c>
      <c r="H193" s="22" t="s">
        <v>17</v>
      </c>
    </row>
    <row r="194" spans="2:8" s="20" customFormat="1">
      <c r="B194" s="18">
        <v>187</v>
      </c>
      <c r="C194" s="23" t="s">
        <v>572</v>
      </c>
      <c r="D194" s="20" t="s">
        <v>573</v>
      </c>
      <c r="E194" s="20" t="s">
        <v>574</v>
      </c>
      <c r="F194" s="21">
        <v>2015</v>
      </c>
      <c r="G194" s="21">
        <v>0</v>
      </c>
      <c r="H194" s="22" t="s">
        <v>74</v>
      </c>
    </row>
    <row r="195" spans="2:8" s="20" customFormat="1">
      <c r="B195" s="18">
        <v>188</v>
      </c>
      <c r="C195" s="23" t="s">
        <v>575</v>
      </c>
      <c r="D195" s="20" t="s">
        <v>576</v>
      </c>
      <c r="E195" s="20" t="s">
        <v>577</v>
      </c>
      <c r="F195" s="21">
        <v>2004</v>
      </c>
      <c r="G195" s="21">
        <v>0</v>
      </c>
      <c r="H195" s="22" t="s">
        <v>17</v>
      </c>
    </row>
    <row r="196" spans="2:8">
      <c r="B196" s="16">
        <v>189</v>
      </c>
      <c r="C196" s="2" t="s">
        <v>578</v>
      </c>
      <c r="D196" s="3" t="s">
        <v>579</v>
      </c>
      <c r="E196" s="3" t="s">
        <v>580</v>
      </c>
      <c r="F196" s="4">
        <v>2007</v>
      </c>
      <c r="G196" s="4">
        <v>1</v>
      </c>
    </row>
    <row r="197" spans="2:8" s="20" customFormat="1">
      <c r="B197" s="18">
        <v>190</v>
      </c>
      <c r="C197" s="23" t="s">
        <v>581</v>
      </c>
      <c r="D197" s="20" t="s">
        <v>582</v>
      </c>
      <c r="E197" s="20" t="s">
        <v>583</v>
      </c>
      <c r="F197" s="21">
        <v>2015</v>
      </c>
      <c r="G197" s="21">
        <v>0</v>
      </c>
      <c r="H197" s="22" t="s">
        <v>17</v>
      </c>
    </row>
    <row r="198" spans="2:8" s="20" customFormat="1">
      <c r="B198" s="18">
        <v>191</v>
      </c>
      <c r="C198" s="23" t="s">
        <v>584</v>
      </c>
      <c r="D198" s="20" t="s">
        <v>585</v>
      </c>
      <c r="E198" s="20" t="s">
        <v>586</v>
      </c>
      <c r="F198" s="21">
        <v>2015</v>
      </c>
      <c r="G198" s="21">
        <v>0</v>
      </c>
      <c r="H198" s="22" t="s">
        <v>17</v>
      </c>
    </row>
    <row r="199" spans="2:8" s="20" customFormat="1">
      <c r="B199" s="18">
        <v>192</v>
      </c>
      <c r="C199" s="23" t="s">
        <v>587</v>
      </c>
      <c r="D199" s="20" t="s">
        <v>588</v>
      </c>
      <c r="E199" s="20" t="s">
        <v>589</v>
      </c>
      <c r="F199" s="21">
        <v>2023</v>
      </c>
      <c r="G199" s="21">
        <v>0</v>
      </c>
      <c r="H199" s="22" t="s">
        <v>17</v>
      </c>
    </row>
    <row r="200" spans="2:8" s="20" customFormat="1">
      <c r="B200" s="18">
        <v>193</v>
      </c>
      <c r="C200" s="23" t="s">
        <v>590</v>
      </c>
      <c r="D200" s="20" t="s">
        <v>591</v>
      </c>
      <c r="E200" s="20" t="s">
        <v>592</v>
      </c>
      <c r="F200" s="21">
        <v>2003</v>
      </c>
      <c r="G200" s="21">
        <v>0</v>
      </c>
      <c r="H200" s="22" t="s">
        <v>17</v>
      </c>
    </row>
    <row r="201" spans="2:8" s="20" customFormat="1">
      <c r="B201" s="18">
        <v>194</v>
      </c>
      <c r="C201" s="23" t="s">
        <v>593</v>
      </c>
      <c r="D201" s="20" t="s">
        <v>594</v>
      </c>
      <c r="E201" s="20" t="s">
        <v>595</v>
      </c>
      <c r="F201" s="21">
        <v>2012</v>
      </c>
      <c r="G201" s="21">
        <v>0</v>
      </c>
      <c r="H201" s="22" t="s">
        <v>17</v>
      </c>
    </row>
    <row r="202" spans="2:8" s="20" customFormat="1">
      <c r="B202" s="18">
        <v>195</v>
      </c>
      <c r="C202" s="23" t="s">
        <v>596</v>
      </c>
      <c r="D202" s="20" t="s">
        <v>597</v>
      </c>
      <c r="E202" s="20" t="s">
        <v>598</v>
      </c>
      <c r="F202" s="21">
        <v>2019</v>
      </c>
      <c r="G202" s="21">
        <v>0</v>
      </c>
      <c r="H202" s="22" t="s">
        <v>17</v>
      </c>
    </row>
    <row r="203" spans="2:8" s="20" customFormat="1">
      <c r="B203" s="18">
        <v>196</v>
      </c>
      <c r="C203" s="23" t="s">
        <v>599</v>
      </c>
      <c r="D203" s="20" t="s">
        <v>600</v>
      </c>
      <c r="E203" s="20" t="s">
        <v>601</v>
      </c>
      <c r="F203" s="21">
        <v>2023</v>
      </c>
      <c r="G203" s="21">
        <v>0</v>
      </c>
      <c r="H203" s="22" t="s">
        <v>17</v>
      </c>
    </row>
    <row r="204" spans="2:8" s="20" customFormat="1">
      <c r="B204" s="18"/>
      <c r="C204" s="23"/>
      <c r="F204" s="21"/>
      <c r="G204" s="21"/>
      <c r="H204" s="22"/>
    </row>
    <row r="205" spans="2:8" s="20" customFormat="1">
      <c r="B205" s="18"/>
      <c r="C205" s="23"/>
      <c r="F205" s="21"/>
      <c r="G205" s="21"/>
      <c r="H205" s="22"/>
    </row>
    <row r="206" spans="2:8" s="20" customFormat="1">
      <c r="B206" s="18"/>
      <c r="C206" s="23"/>
      <c r="F206" s="21"/>
      <c r="G206" s="21"/>
      <c r="H206" s="22"/>
    </row>
    <row r="207" spans="2:8" s="20" customFormat="1">
      <c r="B207" s="18"/>
      <c r="C207" s="23"/>
      <c r="F207" s="21"/>
      <c r="G207" s="21"/>
      <c r="H207" s="22"/>
    </row>
    <row r="208" spans="2:8" s="20" customFormat="1">
      <c r="B208" s="18"/>
      <c r="C208" s="23"/>
      <c r="F208" s="21"/>
      <c r="G208" s="21"/>
      <c r="H208" s="22"/>
    </row>
    <row r="209" spans="2:8" s="20" customFormat="1">
      <c r="B209" s="18"/>
      <c r="C209" s="23"/>
      <c r="F209" s="21"/>
      <c r="G209" s="21"/>
      <c r="H209" s="22"/>
    </row>
    <row r="210" spans="2:8" s="20" customFormat="1">
      <c r="B210" s="18"/>
      <c r="C210" s="23"/>
      <c r="F210" s="21"/>
      <c r="G210" s="21"/>
      <c r="H210" s="22"/>
    </row>
    <row r="211" spans="2:8" s="20" customFormat="1">
      <c r="B211" s="18"/>
      <c r="C211" s="23"/>
      <c r="F211" s="21"/>
      <c r="G211" s="21"/>
      <c r="H211" s="22"/>
    </row>
    <row r="212" spans="2:8" s="20" customFormat="1">
      <c r="B212" s="18"/>
      <c r="C212" s="23"/>
      <c r="F212" s="21"/>
      <c r="G212" s="21"/>
      <c r="H212" s="22"/>
    </row>
    <row r="213" spans="2:8" s="20" customFormat="1">
      <c r="B213" s="18"/>
      <c r="C213" s="23"/>
      <c r="F213" s="21"/>
      <c r="G213" s="21"/>
      <c r="H213" s="22"/>
    </row>
    <row r="214" spans="2:8" s="20" customFormat="1">
      <c r="B214" s="18"/>
      <c r="C214" s="23"/>
      <c r="F214" s="21"/>
      <c r="G214" s="21"/>
      <c r="H214" s="22"/>
    </row>
    <row r="215" spans="2:8" s="20" customFormat="1">
      <c r="B215" s="18"/>
      <c r="C215" s="23"/>
      <c r="F215" s="21"/>
      <c r="G215" s="21"/>
      <c r="H215" s="22"/>
    </row>
    <row r="216" spans="2:8" s="20" customFormat="1">
      <c r="B216" s="18"/>
      <c r="C216" s="23"/>
      <c r="F216" s="21"/>
      <c r="G216" s="21"/>
      <c r="H216" s="22"/>
    </row>
    <row r="217" spans="2:8" s="20" customFormat="1">
      <c r="B217" s="18"/>
      <c r="C217" s="23"/>
      <c r="F217" s="21"/>
      <c r="G217" s="21"/>
      <c r="H217" s="22"/>
    </row>
    <row r="218" spans="2:8" s="20" customFormat="1">
      <c r="B218" s="18"/>
      <c r="C218" s="23"/>
      <c r="F218" s="21"/>
      <c r="G218" s="21"/>
      <c r="H218" s="22"/>
    </row>
    <row r="219" spans="2:8" s="20" customFormat="1">
      <c r="B219" s="18"/>
      <c r="C219" s="23"/>
      <c r="F219" s="21"/>
      <c r="G219" s="21"/>
      <c r="H219" s="22"/>
    </row>
    <row r="220" spans="2:8" s="20" customFormat="1">
      <c r="B220" s="18"/>
      <c r="C220" s="23"/>
      <c r="F220" s="21"/>
      <c r="G220" s="21"/>
      <c r="H220" s="22"/>
    </row>
    <row r="221" spans="2:8" s="20" customFormat="1">
      <c r="B221" s="18"/>
      <c r="C221" s="23"/>
      <c r="F221" s="21"/>
      <c r="G221" s="21"/>
      <c r="H221" s="22"/>
    </row>
    <row r="222" spans="2:8" s="20" customFormat="1">
      <c r="B222" s="18"/>
      <c r="C222" s="23"/>
      <c r="F222" s="21"/>
      <c r="G222" s="21"/>
      <c r="H222" s="22"/>
    </row>
    <row r="223" spans="2:8" s="20" customFormat="1">
      <c r="B223" s="18"/>
      <c r="C223" s="23"/>
      <c r="F223" s="21"/>
      <c r="G223" s="21"/>
      <c r="H223" s="22"/>
    </row>
    <row r="224" spans="2:8" s="20" customFormat="1">
      <c r="B224" s="18"/>
      <c r="C224" s="23"/>
      <c r="F224" s="21"/>
      <c r="G224" s="21"/>
      <c r="H224" s="22"/>
    </row>
    <row r="225" spans="2:8" s="20" customFormat="1">
      <c r="B225" s="18"/>
      <c r="C225" s="23"/>
      <c r="F225" s="21"/>
      <c r="G225" s="21"/>
      <c r="H225" s="22"/>
    </row>
    <row r="226" spans="2:8" s="20" customFormat="1">
      <c r="B226" s="18"/>
      <c r="C226" s="23"/>
      <c r="F226" s="21"/>
      <c r="G226" s="21"/>
      <c r="H226" s="22"/>
    </row>
    <row r="227" spans="2:8" s="20" customFormat="1">
      <c r="B227" s="18"/>
      <c r="C227" s="23"/>
      <c r="F227" s="21"/>
      <c r="G227" s="21"/>
      <c r="H227" s="22"/>
    </row>
    <row r="228" spans="2:8" s="20" customFormat="1">
      <c r="B228" s="18"/>
      <c r="C228" s="23"/>
      <c r="F228" s="21"/>
      <c r="G228" s="21"/>
      <c r="H228" s="22"/>
    </row>
    <row r="229" spans="2:8" s="20" customFormat="1">
      <c r="B229" s="18"/>
      <c r="C229" s="23"/>
      <c r="F229" s="21"/>
      <c r="G229" s="21"/>
      <c r="H229" s="22"/>
    </row>
    <row r="230" spans="2:8" s="20" customFormat="1">
      <c r="B230" s="18"/>
      <c r="C230" s="23"/>
      <c r="F230" s="21"/>
      <c r="G230" s="21"/>
      <c r="H230" s="22"/>
    </row>
    <row r="231" spans="2:8" s="20" customFormat="1">
      <c r="B231" s="18"/>
      <c r="C231" s="23"/>
      <c r="F231" s="21"/>
      <c r="G231" s="21"/>
      <c r="H231" s="22"/>
    </row>
    <row r="232" spans="2:8" s="20" customFormat="1">
      <c r="B232" s="18"/>
      <c r="C232" s="23"/>
      <c r="F232" s="21"/>
      <c r="G232" s="21"/>
      <c r="H232" s="22"/>
    </row>
    <row r="233" spans="2:8" s="20" customFormat="1">
      <c r="B233" s="18"/>
      <c r="C233" s="23"/>
      <c r="F233" s="21"/>
      <c r="G233" s="21"/>
      <c r="H233" s="22"/>
    </row>
    <row r="234" spans="2:8" s="20" customFormat="1">
      <c r="B234" s="18"/>
      <c r="C234" s="23"/>
      <c r="F234" s="21"/>
      <c r="G234" s="21"/>
      <c r="H234" s="22"/>
    </row>
    <row r="235" spans="2:8" s="20" customFormat="1">
      <c r="B235" s="18"/>
      <c r="C235" s="23"/>
      <c r="F235" s="21"/>
      <c r="G235" s="21"/>
      <c r="H235" s="22"/>
    </row>
    <row r="236" spans="2:8" s="20" customFormat="1">
      <c r="B236" s="18"/>
      <c r="C236" s="23"/>
      <c r="F236" s="21"/>
      <c r="G236" s="21"/>
      <c r="H236" s="22"/>
    </row>
    <row r="237" spans="2:8" s="20" customFormat="1">
      <c r="B237" s="18"/>
      <c r="C237" s="23"/>
      <c r="F237" s="21"/>
      <c r="G237" s="21"/>
      <c r="H237" s="22"/>
    </row>
    <row r="238" spans="2:8" s="20" customFormat="1">
      <c r="B238" s="18"/>
      <c r="C238" s="23"/>
      <c r="F238" s="21"/>
      <c r="G238" s="21"/>
      <c r="H238" s="22"/>
    </row>
    <row r="239" spans="2:8" s="20" customFormat="1">
      <c r="B239" s="18"/>
      <c r="C239" s="23"/>
      <c r="F239" s="21"/>
      <c r="G239" s="21"/>
      <c r="H239" s="22"/>
    </row>
    <row r="240" spans="2:8" s="20" customFormat="1">
      <c r="B240" s="18"/>
      <c r="C240" s="23"/>
      <c r="F240" s="21"/>
      <c r="G240" s="21"/>
      <c r="H240" s="22"/>
    </row>
    <row r="241" spans="2:8" s="20" customFormat="1">
      <c r="B241" s="18"/>
      <c r="C241" s="23"/>
      <c r="F241" s="21"/>
      <c r="G241" s="21"/>
      <c r="H241" s="22"/>
    </row>
    <row r="242" spans="2:8" s="20" customFormat="1">
      <c r="B242" s="18"/>
      <c r="C242" s="23"/>
      <c r="F242" s="21"/>
      <c r="G242" s="21"/>
      <c r="H242" s="22"/>
    </row>
    <row r="243" spans="2:8" s="20" customFormat="1">
      <c r="B243" s="18"/>
      <c r="C243" s="23"/>
      <c r="F243" s="21"/>
      <c r="G243" s="21"/>
      <c r="H243" s="22"/>
    </row>
    <row r="244" spans="2:8" s="20" customFormat="1">
      <c r="B244" s="18"/>
      <c r="C244" s="23"/>
      <c r="F244" s="21"/>
      <c r="G244" s="21"/>
      <c r="H244" s="22"/>
    </row>
    <row r="245" spans="2:8" s="20" customFormat="1">
      <c r="B245" s="18"/>
      <c r="C245" s="23"/>
      <c r="F245" s="21"/>
      <c r="G245" s="21"/>
      <c r="H245" s="22"/>
    </row>
    <row r="246" spans="2:8" s="20" customFormat="1">
      <c r="B246" s="18"/>
      <c r="C246" s="23"/>
      <c r="F246" s="21"/>
      <c r="G246" s="21"/>
      <c r="H246" s="22"/>
    </row>
    <row r="247" spans="2:8" s="20" customFormat="1">
      <c r="B247" s="18"/>
      <c r="C247" s="23"/>
      <c r="F247" s="21"/>
      <c r="G247" s="21"/>
      <c r="H247" s="22"/>
    </row>
    <row r="248" spans="2:8" s="20" customFormat="1">
      <c r="B248" s="18"/>
      <c r="C248" s="23"/>
      <c r="F248" s="21"/>
      <c r="G248" s="21"/>
      <c r="H248" s="22"/>
    </row>
    <row r="249" spans="2:8" s="20" customFormat="1">
      <c r="B249" s="18"/>
      <c r="C249" s="23"/>
      <c r="F249" s="21"/>
      <c r="G249" s="21"/>
      <c r="H249" s="22"/>
    </row>
    <row r="250" spans="2:8" s="20" customFormat="1">
      <c r="B250" s="18"/>
      <c r="C250" s="23"/>
      <c r="F250" s="21"/>
      <c r="G250" s="21"/>
      <c r="H250" s="22"/>
    </row>
    <row r="251" spans="2:8" s="20" customFormat="1">
      <c r="B251" s="18"/>
      <c r="C251" s="23"/>
      <c r="F251" s="21"/>
      <c r="G251" s="21"/>
      <c r="H251" s="22"/>
    </row>
    <row r="252" spans="2:8" s="20" customFormat="1">
      <c r="B252" s="18"/>
      <c r="C252" s="23"/>
      <c r="F252" s="21"/>
      <c r="G252" s="21"/>
      <c r="H252" s="22"/>
    </row>
    <row r="253" spans="2:8" s="20" customFormat="1">
      <c r="B253" s="18"/>
      <c r="C253" s="23"/>
      <c r="F253" s="21"/>
      <c r="G253" s="21"/>
      <c r="H253" s="22"/>
    </row>
    <row r="254" spans="2:8" s="20" customFormat="1">
      <c r="B254" s="18"/>
      <c r="C254" s="23"/>
      <c r="F254" s="21"/>
      <c r="G254" s="21"/>
      <c r="H254" s="22"/>
    </row>
    <row r="255" spans="2:8" s="20" customFormat="1">
      <c r="B255" s="18"/>
      <c r="C255" s="23"/>
      <c r="F255" s="21"/>
      <c r="G255" s="21"/>
      <c r="H255" s="22"/>
    </row>
    <row r="256" spans="2:8" s="20" customFormat="1">
      <c r="B256" s="18"/>
      <c r="C256" s="23"/>
      <c r="F256" s="21"/>
      <c r="G256" s="21"/>
      <c r="H256" s="22"/>
    </row>
    <row r="257" spans="2:8" s="20" customFormat="1">
      <c r="B257" s="18"/>
      <c r="C257" s="23"/>
      <c r="F257" s="21"/>
      <c r="G257" s="21"/>
      <c r="H257" s="22"/>
    </row>
    <row r="258" spans="2:8" s="20" customFormat="1">
      <c r="B258" s="18"/>
      <c r="C258" s="23"/>
      <c r="F258" s="21"/>
      <c r="G258" s="21"/>
      <c r="H258" s="22"/>
    </row>
    <row r="259" spans="2:8" s="20" customFormat="1">
      <c r="B259" s="18"/>
      <c r="C259" s="23"/>
      <c r="F259" s="21"/>
      <c r="G259" s="21"/>
      <c r="H259" s="22"/>
    </row>
    <row r="260" spans="2:8" s="20" customFormat="1">
      <c r="B260" s="18"/>
      <c r="C260" s="23"/>
      <c r="F260" s="21"/>
      <c r="G260" s="21"/>
      <c r="H260" s="22"/>
    </row>
    <row r="261" spans="2:8" s="20" customFormat="1">
      <c r="B261" s="18"/>
      <c r="C261" s="23"/>
      <c r="F261" s="21"/>
      <c r="G261" s="21"/>
      <c r="H261" s="22"/>
    </row>
    <row r="262" spans="2:8" s="20" customFormat="1">
      <c r="B262" s="18"/>
      <c r="C262" s="23"/>
      <c r="F262" s="21"/>
      <c r="G262" s="21"/>
      <c r="H262" s="22"/>
    </row>
    <row r="263" spans="2:8" s="20" customFormat="1">
      <c r="B263" s="18"/>
      <c r="C263" s="23"/>
      <c r="F263" s="21"/>
      <c r="G263" s="21"/>
      <c r="H263" s="22"/>
    </row>
    <row r="264" spans="2:8" s="20" customFormat="1">
      <c r="B264" s="18"/>
      <c r="C264" s="23"/>
      <c r="F264" s="21"/>
      <c r="G264" s="21"/>
      <c r="H264" s="22"/>
    </row>
    <row r="265" spans="2:8" s="20" customFormat="1">
      <c r="B265" s="18"/>
      <c r="C265" s="23"/>
      <c r="F265" s="21"/>
      <c r="G265" s="21"/>
      <c r="H265" s="22"/>
    </row>
    <row r="266" spans="2:8" s="20" customFormat="1">
      <c r="B266" s="18"/>
      <c r="C266" s="23"/>
      <c r="F266" s="21"/>
      <c r="G266" s="21"/>
      <c r="H266" s="22"/>
    </row>
    <row r="267" spans="2:8" s="20" customFormat="1">
      <c r="B267" s="18"/>
      <c r="C267" s="23"/>
      <c r="F267" s="21"/>
      <c r="G267" s="21"/>
      <c r="H267" s="22"/>
    </row>
    <row r="268" spans="2:8" s="20" customFormat="1">
      <c r="B268" s="18"/>
      <c r="C268" s="23"/>
      <c r="F268" s="21"/>
      <c r="G268" s="21"/>
      <c r="H268" s="22"/>
    </row>
    <row r="269" spans="2:8" s="20" customFormat="1">
      <c r="B269" s="18"/>
      <c r="C269" s="23"/>
      <c r="F269" s="21"/>
      <c r="G269" s="21"/>
      <c r="H269" s="22"/>
    </row>
    <row r="270" spans="2:8" s="20" customFormat="1">
      <c r="B270" s="18"/>
      <c r="C270" s="23"/>
      <c r="F270" s="21"/>
      <c r="G270" s="21"/>
      <c r="H270" s="22"/>
    </row>
    <row r="271" spans="2:8" s="20" customFormat="1">
      <c r="B271" s="18"/>
      <c r="C271" s="23"/>
      <c r="F271" s="21"/>
      <c r="G271" s="21"/>
      <c r="H271" s="22"/>
    </row>
    <row r="272" spans="2:8" s="20" customFormat="1">
      <c r="B272" s="18"/>
      <c r="C272" s="23"/>
      <c r="F272" s="21"/>
      <c r="G272" s="21"/>
      <c r="H272" s="22"/>
    </row>
    <row r="273" spans="2:8" s="20" customFormat="1">
      <c r="B273" s="18"/>
      <c r="C273" s="23"/>
      <c r="F273" s="21"/>
      <c r="G273" s="21"/>
      <c r="H273" s="22"/>
    </row>
    <row r="274" spans="2:8" s="20" customFormat="1">
      <c r="B274" s="18"/>
      <c r="C274" s="23"/>
      <c r="F274" s="21"/>
      <c r="G274" s="21"/>
      <c r="H274" s="22"/>
    </row>
    <row r="275" spans="2:8" s="20" customFormat="1">
      <c r="B275" s="18"/>
      <c r="C275" s="23"/>
      <c r="F275" s="21"/>
      <c r="G275" s="21"/>
      <c r="H275" s="22"/>
    </row>
    <row r="276" spans="2:8" s="20" customFormat="1">
      <c r="B276" s="18"/>
      <c r="C276" s="23"/>
      <c r="F276" s="21"/>
      <c r="G276" s="21"/>
      <c r="H276" s="22"/>
    </row>
    <row r="277" spans="2:8" s="20" customFormat="1">
      <c r="B277" s="18"/>
      <c r="C277" s="23"/>
      <c r="F277" s="21"/>
      <c r="G277" s="21"/>
      <c r="H277" s="22"/>
    </row>
    <row r="278" spans="2:8" s="20" customFormat="1">
      <c r="B278" s="18"/>
      <c r="C278" s="23"/>
      <c r="F278" s="21"/>
      <c r="G278" s="21"/>
      <c r="H278" s="22"/>
    </row>
    <row r="279" spans="2:8" s="20" customFormat="1">
      <c r="B279" s="18"/>
      <c r="C279" s="23"/>
      <c r="F279" s="21"/>
      <c r="G279" s="21"/>
      <c r="H279" s="22"/>
    </row>
    <row r="280" spans="2:8" s="20" customFormat="1">
      <c r="B280" s="18"/>
      <c r="C280" s="23"/>
      <c r="F280" s="21"/>
      <c r="G280" s="21"/>
      <c r="H280" s="22"/>
    </row>
    <row r="281" spans="2:8" s="20" customFormat="1">
      <c r="B281" s="18"/>
      <c r="C281" s="23"/>
      <c r="F281" s="21"/>
      <c r="G281" s="21"/>
      <c r="H281" s="22"/>
    </row>
    <row r="282" spans="2:8" s="20" customFormat="1">
      <c r="B282" s="18"/>
      <c r="C282" s="23"/>
      <c r="F282" s="21"/>
      <c r="G282" s="21"/>
      <c r="H282" s="22"/>
    </row>
    <row r="283" spans="2:8" s="20" customFormat="1">
      <c r="B283" s="18"/>
      <c r="C283" s="23"/>
      <c r="F283" s="21"/>
      <c r="G283" s="21"/>
      <c r="H283" s="22"/>
    </row>
    <row r="284" spans="2:8" s="20" customFormat="1">
      <c r="B284" s="18"/>
      <c r="C284" s="23"/>
      <c r="F284" s="21"/>
      <c r="G284" s="21"/>
      <c r="H284" s="22"/>
    </row>
    <row r="285" spans="2:8" s="20" customFormat="1">
      <c r="B285" s="18"/>
      <c r="C285" s="23"/>
      <c r="F285" s="21"/>
      <c r="G285" s="21"/>
      <c r="H285" s="22"/>
    </row>
    <row r="286" spans="2:8" s="20" customFormat="1">
      <c r="B286" s="18"/>
      <c r="C286" s="23"/>
      <c r="F286" s="21"/>
      <c r="G286" s="21"/>
      <c r="H286" s="22"/>
    </row>
    <row r="287" spans="2:8" s="20" customFormat="1">
      <c r="B287" s="18"/>
      <c r="C287" s="23"/>
      <c r="F287" s="21"/>
      <c r="G287" s="21"/>
      <c r="H287" s="22"/>
    </row>
    <row r="288" spans="2:8" s="20" customFormat="1">
      <c r="B288" s="18"/>
      <c r="C288" s="23"/>
      <c r="F288" s="21"/>
      <c r="G288" s="21"/>
      <c r="H288" s="22"/>
    </row>
    <row r="289" spans="2:8" s="20" customFormat="1">
      <c r="B289" s="18"/>
      <c r="C289" s="23"/>
      <c r="F289" s="21"/>
      <c r="G289" s="21"/>
      <c r="H289" s="22"/>
    </row>
    <row r="290" spans="2:8" s="20" customFormat="1">
      <c r="B290" s="18"/>
      <c r="C290" s="23"/>
      <c r="F290" s="21"/>
      <c r="G290" s="21"/>
      <c r="H290" s="22"/>
    </row>
    <row r="291" spans="2:8" s="20" customFormat="1">
      <c r="B291" s="18"/>
      <c r="C291" s="23"/>
      <c r="F291" s="21"/>
      <c r="G291" s="21"/>
      <c r="H291" s="22"/>
    </row>
    <row r="292" spans="2:8" s="20" customFormat="1">
      <c r="B292" s="18"/>
      <c r="C292" s="23"/>
      <c r="F292" s="21"/>
      <c r="G292" s="21"/>
      <c r="H292" s="22"/>
    </row>
    <row r="293" spans="2:8" s="20" customFormat="1">
      <c r="B293" s="18"/>
      <c r="C293" s="23"/>
      <c r="F293" s="21"/>
      <c r="G293" s="21"/>
      <c r="H293" s="22"/>
    </row>
    <row r="294" spans="2:8" s="20" customFormat="1">
      <c r="B294" s="18"/>
      <c r="C294" s="23"/>
      <c r="F294" s="21"/>
      <c r="G294" s="21"/>
      <c r="H294" s="22"/>
    </row>
    <row r="295" spans="2:8" s="20" customFormat="1">
      <c r="B295" s="18"/>
      <c r="C295" s="23"/>
      <c r="F295" s="21"/>
      <c r="G295" s="21"/>
      <c r="H295" s="22"/>
    </row>
    <row r="296" spans="2:8" s="20" customFormat="1">
      <c r="B296" s="18"/>
      <c r="C296" s="23"/>
      <c r="F296" s="21"/>
      <c r="G296" s="21"/>
      <c r="H296" s="22"/>
    </row>
    <row r="297" spans="2:8" s="20" customFormat="1">
      <c r="B297" s="18"/>
      <c r="C297" s="23"/>
      <c r="F297" s="21"/>
      <c r="G297" s="21"/>
      <c r="H297" s="22"/>
    </row>
    <row r="298" spans="2:8" s="20" customFormat="1">
      <c r="B298" s="18"/>
      <c r="C298" s="23"/>
      <c r="F298" s="21"/>
      <c r="G298" s="21"/>
      <c r="H298" s="22"/>
    </row>
    <row r="299" spans="2:8" s="20" customFormat="1">
      <c r="B299" s="18"/>
      <c r="C299" s="23"/>
      <c r="F299" s="21"/>
      <c r="G299" s="21"/>
      <c r="H299" s="22"/>
    </row>
    <row r="300" spans="2:8" s="20" customFormat="1">
      <c r="B300" s="18"/>
      <c r="C300" s="23"/>
      <c r="F300" s="21"/>
      <c r="G300" s="21"/>
      <c r="H300" s="22"/>
    </row>
    <row r="301" spans="2:8" s="20" customFormat="1">
      <c r="B301" s="18"/>
      <c r="C301" s="23"/>
      <c r="F301" s="21"/>
      <c r="G301" s="21"/>
      <c r="H301" s="22"/>
    </row>
    <row r="302" spans="2:8" s="20" customFormat="1">
      <c r="B302" s="18"/>
      <c r="C302" s="23"/>
      <c r="F302" s="21"/>
      <c r="G302" s="21"/>
      <c r="H302" s="22"/>
    </row>
    <row r="303" spans="2:8" s="20" customFormat="1">
      <c r="B303" s="18"/>
      <c r="C303" s="23"/>
      <c r="F303" s="21"/>
      <c r="G303" s="21"/>
      <c r="H303" s="22"/>
    </row>
    <row r="304" spans="2:8" s="20" customFormat="1">
      <c r="B304" s="18"/>
      <c r="C304" s="23"/>
      <c r="F304" s="21"/>
      <c r="G304" s="21"/>
      <c r="H304" s="22"/>
    </row>
    <row r="305" spans="2:8" s="20" customFormat="1">
      <c r="B305" s="18"/>
      <c r="C305" s="23"/>
      <c r="F305" s="21"/>
      <c r="G305" s="21"/>
      <c r="H305" s="22"/>
    </row>
    <row r="306" spans="2:8" s="20" customFormat="1">
      <c r="B306" s="18"/>
      <c r="C306" s="23"/>
      <c r="F306" s="21"/>
      <c r="G306" s="21"/>
      <c r="H306" s="22"/>
    </row>
    <row r="307" spans="2:8" s="20" customFormat="1">
      <c r="B307" s="18"/>
      <c r="C307" s="23"/>
      <c r="F307" s="21"/>
      <c r="G307" s="21"/>
      <c r="H307" s="22"/>
    </row>
    <row r="308" spans="2:8" s="20" customFormat="1">
      <c r="B308" s="18"/>
      <c r="C308" s="23"/>
      <c r="F308" s="21"/>
      <c r="G308" s="21"/>
      <c r="H308" s="22"/>
    </row>
    <row r="309" spans="2:8" s="20" customFormat="1">
      <c r="B309" s="18"/>
      <c r="C309" s="23"/>
      <c r="F309" s="21"/>
      <c r="G309" s="21"/>
      <c r="H309" s="22"/>
    </row>
    <row r="310" spans="2:8" s="20" customFormat="1">
      <c r="B310" s="18"/>
      <c r="C310" s="23"/>
      <c r="F310" s="21"/>
      <c r="G310" s="21"/>
      <c r="H310" s="22"/>
    </row>
    <row r="311" spans="2:8" s="20" customFormat="1">
      <c r="B311" s="18"/>
      <c r="C311" s="23"/>
      <c r="F311" s="21"/>
      <c r="G311" s="21"/>
      <c r="H311" s="22"/>
    </row>
    <row r="312" spans="2:8" s="20" customFormat="1">
      <c r="B312" s="18"/>
      <c r="C312" s="23"/>
      <c r="F312" s="21"/>
      <c r="G312" s="21"/>
      <c r="H312" s="22"/>
    </row>
    <row r="313" spans="2:8" s="20" customFormat="1">
      <c r="B313" s="18"/>
      <c r="C313" s="23"/>
      <c r="F313" s="21"/>
      <c r="G313" s="21"/>
      <c r="H313" s="22"/>
    </row>
    <row r="314" spans="2:8" s="20" customFormat="1">
      <c r="B314" s="18"/>
      <c r="C314" s="23"/>
      <c r="F314" s="21"/>
      <c r="G314" s="21"/>
      <c r="H314" s="22"/>
    </row>
    <row r="315" spans="2:8" s="20" customFormat="1">
      <c r="B315" s="18"/>
      <c r="C315" s="23"/>
      <c r="F315" s="21"/>
      <c r="G315" s="21"/>
      <c r="H315" s="22"/>
    </row>
    <row r="316" spans="2:8" s="20" customFormat="1">
      <c r="B316" s="18"/>
      <c r="C316" s="23"/>
      <c r="F316" s="21"/>
      <c r="G316" s="21"/>
      <c r="H316" s="22"/>
    </row>
    <row r="317" spans="2:8" s="20" customFormat="1">
      <c r="B317" s="18"/>
      <c r="C317" s="23"/>
      <c r="F317" s="21"/>
      <c r="G317" s="21"/>
      <c r="H317" s="22"/>
    </row>
    <row r="318" spans="2:8" s="20" customFormat="1">
      <c r="B318" s="18"/>
      <c r="C318" s="23"/>
      <c r="F318" s="21"/>
      <c r="G318" s="21"/>
      <c r="H318" s="22"/>
    </row>
    <row r="319" spans="2:8" s="20" customFormat="1">
      <c r="B319" s="18"/>
      <c r="C319" s="23"/>
      <c r="F319" s="21"/>
      <c r="G319" s="21"/>
      <c r="H319" s="22"/>
    </row>
    <row r="320" spans="2:8" s="20" customFormat="1">
      <c r="B320" s="18"/>
      <c r="C320" s="23"/>
      <c r="F320" s="21"/>
      <c r="G320" s="21"/>
      <c r="H320" s="22"/>
    </row>
    <row r="321" spans="2:8" s="20" customFormat="1">
      <c r="B321" s="18"/>
      <c r="C321" s="23"/>
      <c r="F321" s="21"/>
      <c r="G321" s="21"/>
      <c r="H321" s="22"/>
    </row>
    <row r="322" spans="2:8" s="20" customFormat="1">
      <c r="B322" s="18"/>
      <c r="C322" s="23"/>
      <c r="F322" s="21"/>
      <c r="G322" s="21"/>
      <c r="H322" s="22"/>
    </row>
    <row r="323" spans="2:8" s="20" customFormat="1">
      <c r="B323" s="18"/>
      <c r="C323" s="23"/>
      <c r="F323" s="21"/>
      <c r="G323" s="21"/>
      <c r="H323" s="22"/>
    </row>
    <row r="324" spans="2:8" s="20" customFormat="1">
      <c r="B324" s="18"/>
      <c r="C324" s="23"/>
      <c r="F324" s="21"/>
      <c r="G324" s="21"/>
      <c r="H324" s="22"/>
    </row>
    <row r="325" spans="2:8" s="20" customFormat="1">
      <c r="B325" s="18"/>
      <c r="C325" s="23"/>
      <c r="F325" s="21"/>
      <c r="G325" s="21"/>
      <c r="H325" s="22"/>
    </row>
    <row r="326" spans="2:8" s="20" customFormat="1">
      <c r="B326" s="18"/>
      <c r="C326" s="23"/>
      <c r="F326" s="21"/>
      <c r="G326" s="21"/>
      <c r="H326" s="22"/>
    </row>
    <row r="327" spans="2:8" s="20" customFormat="1">
      <c r="B327" s="18"/>
      <c r="C327" s="23"/>
      <c r="F327" s="21"/>
      <c r="G327" s="21"/>
      <c r="H327" s="22"/>
    </row>
    <row r="328" spans="2:8" s="20" customFormat="1">
      <c r="B328" s="18"/>
      <c r="C328" s="23"/>
      <c r="F328" s="21"/>
      <c r="G328" s="21"/>
      <c r="H328" s="22"/>
    </row>
    <row r="329" spans="2:8" s="20" customFormat="1">
      <c r="B329" s="18"/>
      <c r="C329" s="23"/>
      <c r="F329" s="21"/>
      <c r="G329" s="21"/>
      <c r="H329" s="22"/>
    </row>
    <row r="330" spans="2:8" s="20" customFormat="1">
      <c r="B330" s="18"/>
      <c r="C330" s="23"/>
      <c r="F330" s="21"/>
      <c r="G330" s="21"/>
      <c r="H330" s="22"/>
    </row>
    <row r="331" spans="2:8" s="20" customFormat="1">
      <c r="B331" s="18"/>
      <c r="C331" s="23"/>
      <c r="F331" s="21"/>
      <c r="G331" s="21"/>
      <c r="H331" s="22"/>
    </row>
    <row r="332" spans="2:8" s="20" customFormat="1">
      <c r="B332" s="18"/>
      <c r="C332" s="23"/>
      <c r="F332" s="21"/>
      <c r="G332" s="21"/>
      <c r="H332" s="22"/>
    </row>
    <row r="333" spans="2:8" s="20" customFormat="1">
      <c r="B333" s="18"/>
      <c r="C333" s="23"/>
      <c r="F333" s="21"/>
      <c r="G333" s="21"/>
      <c r="H333" s="22"/>
    </row>
    <row r="334" spans="2:8" s="20" customFormat="1">
      <c r="B334" s="18"/>
      <c r="C334" s="23"/>
      <c r="F334" s="21"/>
      <c r="G334" s="21"/>
      <c r="H334" s="22"/>
    </row>
    <row r="335" spans="2:8" s="20" customFormat="1">
      <c r="B335" s="18"/>
      <c r="C335" s="23"/>
      <c r="F335" s="21"/>
      <c r="G335" s="21"/>
      <c r="H335" s="22"/>
    </row>
    <row r="336" spans="2:8" s="20" customFormat="1">
      <c r="B336" s="18"/>
      <c r="C336" s="23"/>
      <c r="F336" s="21"/>
      <c r="G336" s="21"/>
      <c r="H336" s="22"/>
    </row>
    <row r="337" spans="2:8" s="20" customFormat="1">
      <c r="B337" s="18"/>
      <c r="C337" s="23"/>
      <c r="F337" s="21"/>
      <c r="G337" s="21"/>
      <c r="H337" s="22"/>
    </row>
    <row r="338" spans="2:8" s="20" customFormat="1">
      <c r="B338" s="18"/>
      <c r="C338" s="23"/>
      <c r="F338" s="21"/>
      <c r="G338" s="21"/>
      <c r="H338" s="22"/>
    </row>
    <row r="339" spans="2:8" s="20" customFormat="1">
      <c r="B339" s="18"/>
      <c r="C339" s="23"/>
      <c r="F339" s="21"/>
      <c r="G339" s="21"/>
      <c r="H339" s="22"/>
    </row>
    <row r="340" spans="2:8" s="20" customFormat="1">
      <c r="B340" s="18"/>
      <c r="C340" s="23"/>
      <c r="F340" s="21"/>
      <c r="G340" s="21"/>
      <c r="H340" s="22"/>
    </row>
    <row r="341" spans="2:8" s="20" customFormat="1">
      <c r="B341" s="18"/>
      <c r="C341" s="23"/>
      <c r="F341" s="21"/>
      <c r="G341" s="21"/>
      <c r="H341" s="22"/>
    </row>
    <row r="342" spans="2:8" s="20" customFormat="1">
      <c r="B342" s="18"/>
      <c r="C342" s="23"/>
      <c r="F342" s="21"/>
      <c r="G342" s="21"/>
      <c r="H342" s="22"/>
    </row>
    <row r="343" spans="2:8" s="20" customFormat="1">
      <c r="B343" s="18"/>
      <c r="C343" s="23"/>
      <c r="F343" s="21"/>
      <c r="G343" s="21"/>
      <c r="H343" s="22"/>
    </row>
    <row r="344" spans="2:8" s="20" customFormat="1">
      <c r="B344" s="18"/>
      <c r="C344" s="23"/>
      <c r="F344" s="21"/>
      <c r="G344" s="21"/>
      <c r="H344" s="22"/>
    </row>
    <row r="345" spans="2:8" s="20" customFormat="1">
      <c r="B345" s="18"/>
      <c r="C345" s="23"/>
      <c r="F345" s="21"/>
      <c r="G345" s="21"/>
      <c r="H345" s="22"/>
    </row>
    <row r="346" spans="2:8" s="20" customFormat="1">
      <c r="B346" s="18"/>
      <c r="C346" s="23"/>
      <c r="F346" s="21"/>
      <c r="G346" s="21"/>
      <c r="H346" s="22"/>
    </row>
    <row r="347" spans="2:8" s="20" customFormat="1">
      <c r="B347" s="18"/>
      <c r="C347" s="23"/>
      <c r="F347" s="21"/>
      <c r="G347" s="21"/>
      <c r="H347" s="22"/>
    </row>
    <row r="348" spans="2:8" s="20" customFormat="1">
      <c r="B348" s="18"/>
      <c r="C348" s="23"/>
      <c r="F348" s="21"/>
      <c r="G348" s="21"/>
      <c r="H348" s="22"/>
    </row>
    <row r="349" spans="2:8" s="20" customFormat="1">
      <c r="B349" s="18"/>
      <c r="C349" s="23"/>
      <c r="F349" s="21"/>
      <c r="G349" s="21"/>
      <c r="H349" s="22"/>
    </row>
    <row r="350" spans="2:8" s="20" customFormat="1">
      <c r="B350" s="18"/>
      <c r="C350" s="23"/>
      <c r="F350" s="21"/>
      <c r="G350" s="21"/>
      <c r="H350" s="22"/>
    </row>
    <row r="351" spans="2:8" s="20" customFormat="1">
      <c r="B351" s="18"/>
      <c r="C351" s="23"/>
      <c r="F351" s="21"/>
      <c r="G351" s="21"/>
      <c r="H351" s="22"/>
    </row>
    <row r="352" spans="2:8" s="20" customFormat="1">
      <c r="B352" s="18"/>
      <c r="C352" s="23"/>
      <c r="F352" s="21"/>
      <c r="G352" s="21"/>
      <c r="H352" s="22"/>
    </row>
    <row r="353" spans="2:8" s="20" customFormat="1">
      <c r="B353" s="18"/>
      <c r="C353" s="23"/>
      <c r="F353" s="21"/>
      <c r="G353" s="21"/>
      <c r="H353" s="22"/>
    </row>
    <row r="354" spans="2:8" s="20" customFormat="1">
      <c r="B354" s="18"/>
      <c r="C354" s="23"/>
      <c r="F354" s="21"/>
      <c r="G354" s="21"/>
      <c r="H354" s="22"/>
    </row>
    <row r="355" spans="2:8" s="20" customFormat="1">
      <c r="B355" s="18"/>
      <c r="C355" s="23"/>
      <c r="F355" s="21"/>
      <c r="G355" s="21"/>
      <c r="H355" s="22"/>
    </row>
    <row r="356" spans="2:8" s="20" customFormat="1">
      <c r="B356" s="18"/>
      <c r="C356" s="23"/>
      <c r="F356" s="21"/>
      <c r="G356" s="21"/>
      <c r="H356" s="22"/>
    </row>
    <row r="357" spans="2:8" s="20" customFormat="1">
      <c r="B357" s="18"/>
      <c r="C357" s="23"/>
      <c r="F357" s="21"/>
      <c r="G357" s="21"/>
      <c r="H357" s="22"/>
    </row>
    <row r="358" spans="2:8" s="20" customFormat="1">
      <c r="B358" s="18"/>
      <c r="C358" s="23"/>
      <c r="F358" s="21"/>
      <c r="G358" s="21"/>
      <c r="H358" s="22"/>
    </row>
    <row r="359" spans="2:8" s="20" customFormat="1">
      <c r="B359" s="18"/>
      <c r="C359" s="23"/>
      <c r="F359" s="21"/>
      <c r="G359" s="21"/>
      <c r="H359" s="22"/>
    </row>
    <row r="360" spans="2:8" s="20" customFormat="1">
      <c r="B360" s="18"/>
      <c r="C360" s="23"/>
      <c r="F360" s="21"/>
      <c r="G360" s="21"/>
      <c r="H360" s="22"/>
    </row>
    <row r="361" spans="2:8" s="20" customFormat="1">
      <c r="B361" s="18"/>
      <c r="C361" s="23"/>
      <c r="F361" s="21"/>
      <c r="G361" s="21"/>
      <c r="H361" s="22"/>
    </row>
    <row r="362" spans="2:8" s="20" customFormat="1">
      <c r="B362" s="18"/>
      <c r="C362" s="23"/>
      <c r="F362" s="21"/>
      <c r="G362" s="21"/>
      <c r="H362" s="22"/>
    </row>
    <row r="363" spans="2:8" s="20" customFormat="1">
      <c r="B363" s="18"/>
      <c r="C363" s="23"/>
      <c r="F363" s="21"/>
      <c r="G363" s="21"/>
      <c r="H363" s="22"/>
    </row>
    <row r="364" spans="2:8" s="20" customFormat="1">
      <c r="B364" s="18"/>
      <c r="C364" s="23"/>
      <c r="F364" s="21"/>
      <c r="G364" s="21"/>
      <c r="H364" s="22"/>
    </row>
    <row r="365" spans="2:8" s="20" customFormat="1">
      <c r="B365" s="18"/>
      <c r="C365" s="23"/>
      <c r="F365" s="21"/>
      <c r="G365" s="21"/>
      <c r="H365" s="22"/>
    </row>
    <row r="366" spans="2:8" s="20" customFormat="1">
      <c r="B366" s="18"/>
      <c r="C366" s="23"/>
      <c r="F366" s="21"/>
      <c r="G366" s="21"/>
      <c r="H366" s="22"/>
    </row>
    <row r="367" spans="2:8" s="20" customFormat="1">
      <c r="B367" s="18"/>
      <c r="C367" s="23"/>
      <c r="F367" s="21"/>
      <c r="G367" s="21"/>
      <c r="H367" s="22"/>
    </row>
    <row r="368" spans="2:8" s="20" customFormat="1">
      <c r="B368" s="18"/>
      <c r="C368" s="23"/>
      <c r="F368" s="21"/>
      <c r="G368" s="21"/>
      <c r="H368" s="22"/>
    </row>
    <row r="369" spans="2:8" s="20" customFormat="1">
      <c r="B369" s="18"/>
      <c r="C369" s="23"/>
      <c r="F369" s="21"/>
      <c r="G369" s="21"/>
      <c r="H369" s="22"/>
    </row>
    <row r="370" spans="2:8" s="20" customFormat="1">
      <c r="B370" s="18"/>
      <c r="C370" s="23"/>
      <c r="F370" s="21"/>
      <c r="G370" s="21"/>
      <c r="H370" s="22"/>
    </row>
    <row r="371" spans="2:8" s="20" customFormat="1">
      <c r="B371" s="18"/>
      <c r="C371" s="23"/>
      <c r="F371" s="21"/>
      <c r="G371" s="21"/>
      <c r="H371" s="22"/>
    </row>
    <row r="372" spans="2:8" s="20" customFormat="1">
      <c r="B372" s="18"/>
      <c r="C372" s="23"/>
      <c r="F372" s="21"/>
      <c r="G372" s="21"/>
      <c r="H372" s="22"/>
    </row>
    <row r="373" spans="2:8" s="20" customFormat="1">
      <c r="B373" s="18"/>
      <c r="C373" s="23"/>
      <c r="F373" s="21"/>
      <c r="G373" s="21"/>
      <c r="H373" s="22"/>
    </row>
    <row r="374" spans="2:8" s="20" customFormat="1">
      <c r="B374" s="18"/>
      <c r="C374" s="23"/>
      <c r="F374" s="21"/>
      <c r="G374" s="21"/>
      <c r="H374" s="22"/>
    </row>
    <row r="375" spans="2:8" s="20" customFormat="1">
      <c r="B375" s="18"/>
      <c r="C375" s="23"/>
      <c r="F375" s="21"/>
      <c r="G375" s="21"/>
      <c r="H375" s="22"/>
    </row>
    <row r="376" spans="2:8" s="20" customFormat="1">
      <c r="B376" s="18"/>
      <c r="C376" s="23"/>
      <c r="F376" s="21"/>
      <c r="G376" s="21"/>
      <c r="H376" s="22"/>
    </row>
    <row r="377" spans="2:8" s="20" customFormat="1">
      <c r="B377" s="18"/>
      <c r="C377" s="23"/>
      <c r="F377" s="21"/>
      <c r="G377" s="21"/>
      <c r="H377" s="22"/>
    </row>
    <row r="378" spans="2:8" s="20" customFormat="1">
      <c r="B378" s="18"/>
      <c r="C378" s="23"/>
      <c r="F378" s="21"/>
      <c r="G378" s="21"/>
      <c r="H378" s="22"/>
    </row>
    <row r="379" spans="2:8" s="20" customFormat="1">
      <c r="B379" s="18"/>
      <c r="C379" s="23"/>
      <c r="F379" s="21"/>
      <c r="G379" s="21"/>
      <c r="H379" s="22"/>
    </row>
    <row r="380" spans="2:8" s="20" customFormat="1">
      <c r="B380" s="18"/>
      <c r="C380" s="23"/>
      <c r="F380" s="21"/>
      <c r="G380" s="21"/>
      <c r="H380" s="22"/>
    </row>
    <row r="381" spans="2:8" s="20" customFormat="1">
      <c r="B381" s="18"/>
      <c r="C381" s="23"/>
      <c r="F381" s="21"/>
      <c r="G381" s="21"/>
      <c r="H381" s="22"/>
    </row>
    <row r="382" spans="2:8" s="20" customFormat="1">
      <c r="B382" s="18"/>
      <c r="C382" s="23"/>
      <c r="F382" s="21"/>
      <c r="G382" s="21"/>
      <c r="H382" s="22"/>
    </row>
    <row r="383" spans="2:8" s="20" customFormat="1">
      <c r="B383" s="18"/>
      <c r="C383" s="23"/>
      <c r="F383" s="21"/>
      <c r="G383" s="21"/>
      <c r="H383" s="22"/>
    </row>
    <row r="384" spans="2:8" s="20" customFormat="1">
      <c r="B384" s="18"/>
      <c r="C384" s="23"/>
      <c r="F384" s="21"/>
      <c r="G384" s="21"/>
      <c r="H384" s="22"/>
    </row>
    <row r="385" spans="2:8" s="20" customFormat="1">
      <c r="B385" s="18"/>
      <c r="C385" s="23"/>
      <c r="F385" s="21"/>
      <c r="G385" s="21"/>
      <c r="H385" s="22"/>
    </row>
    <row r="386" spans="2:8" s="20" customFormat="1">
      <c r="B386" s="18"/>
      <c r="C386" s="23"/>
      <c r="F386" s="21"/>
      <c r="G386" s="21"/>
      <c r="H386" s="22"/>
    </row>
    <row r="387" spans="2:8" s="20" customFormat="1">
      <c r="B387" s="18"/>
      <c r="C387" s="23"/>
      <c r="F387" s="21"/>
      <c r="G387" s="21"/>
      <c r="H387" s="22"/>
    </row>
    <row r="388" spans="2:8" s="20" customFormat="1">
      <c r="B388" s="18"/>
      <c r="C388" s="23"/>
      <c r="F388" s="21"/>
      <c r="G388" s="21"/>
      <c r="H388" s="22"/>
    </row>
    <row r="389" spans="2:8" s="20" customFormat="1">
      <c r="B389" s="18"/>
      <c r="C389" s="23"/>
      <c r="F389" s="21"/>
      <c r="G389" s="21"/>
      <c r="H389" s="22"/>
    </row>
    <row r="390" spans="2:8" s="20" customFormat="1">
      <c r="B390" s="18"/>
      <c r="C390" s="23"/>
      <c r="F390" s="21"/>
      <c r="G390" s="21"/>
      <c r="H390" s="22"/>
    </row>
    <row r="391" spans="2:8" s="20" customFormat="1">
      <c r="B391" s="18"/>
      <c r="C391" s="23"/>
      <c r="F391" s="21"/>
      <c r="G391" s="21"/>
      <c r="H391" s="22"/>
    </row>
    <row r="392" spans="2:8" s="20" customFormat="1">
      <c r="B392" s="18"/>
      <c r="C392" s="23"/>
      <c r="F392" s="21"/>
      <c r="G392" s="21"/>
      <c r="H392" s="22"/>
    </row>
    <row r="393" spans="2:8" s="20" customFormat="1">
      <c r="B393" s="18"/>
      <c r="C393" s="23"/>
      <c r="F393" s="21"/>
      <c r="G393" s="21"/>
      <c r="H393" s="22"/>
    </row>
    <row r="394" spans="2:8" s="20" customFormat="1">
      <c r="B394" s="18"/>
      <c r="C394" s="23"/>
      <c r="F394" s="21"/>
      <c r="G394" s="21"/>
      <c r="H394" s="22"/>
    </row>
    <row r="395" spans="2:8" s="20" customFormat="1">
      <c r="B395" s="18"/>
      <c r="C395" s="23"/>
      <c r="F395" s="21"/>
      <c r="G395" s="21"/>
      <c r="H395" s="22"/>
    </row>
    <row r="396" spans="2:8" s="20" customFormat="1">
      <c r="B396" s="18"/>
      <c r="C396" s="23"/>
      <c r="F396" s="21"/>
      <c r="G396" s="21"/>
      <c r="H396" s="22"/>
    </row>
    <row r="397" spans="2:8" s="20" customFormat="1">
      <c r="B397" s="18"/>
      <c r="C397" s="23"/>
      <c r="F397" s="21"/>
      <c r="G397" s="21"/>
      <c r="H397" s="22"/>
    </row>
    <row r="398" spans="2:8" s="20" customFormat="1">
      <c r="B398" s="18"/>
      <c r="C398" s="23"/>
      <c r="F398" s="21"/>
      <c r="G398" s="21"/>
      <c r="H398" s="22"/>
    </row>
    <row r="399" spans="2:8" s="20" customFormat="1">
      <c r="B399" s="18"/>
      <c r="C399" s="23"/>
      <c r="F399" s="21"/>
      <c r="G399" s="21"/>
      <c r="H399" s="22"/>
    </row>
    <row r="400" spans="2:8" s="20" customFormat="1">
      <c r="B400" s="18"/>
      <c r="C400" s="23"/>
      <c r="F400" s="21"/>
      <c r="G400" s="21"/>
      <c r="H400" s="22"/>
    </row>
    <row r="401" spans="2:8" s="20" customFormat="1">
      <c r="B401" s="18"/>
      <c r="C401" s="23"/>
      <c r="F401" s="21"/>
      <c r="G401" s="21"/>
      <c r="H401" s="22"/>
    </row>
    <row r="402" spans="2:8" s="20" customFormat="1">
      <c r="B402" s="18"/>
      <c r="C402" s="23"/>
      <c r="F402" s="21"/>
      <c r="G402" s="21"/>
      <c r="H402" s="22"/>
    </row>
    <row r="403" spans="2:8" s="20" customFormat="1">
      <c r="B403" s="18"/>
      <c r="C403" s="23"/>
      <c r="F403" s="21"/>
      <c r="G403" s="21"/>
      <c r="H403" s="22"/>
    </row>
    <row r="404" spans="2:8" s="20" customFormat="1">
      <c r="B404" s="18"/>
      <c r="C404" s="23"/>
      <c r="F404" s="21"/>
      <c r="G404" s="21"/>
      <c r="H404" s="22"/>
    </row>
    <row r="405" spans="2:8" s="20" customFormat="1">
      <c r="B405" s="18"/>
      <c r="C405" s="23"/>
      <c r="F405" s="21"/>
      <c r="G405" s="21"/>
      <c r="H405" s="22"/>
    </row>
    <row r="406" spans="2:8" s="20" customFormat="1">
      <c r="B406" s="18"/>
      <c r="C406" s="23"/>
      <c r="F406" s="21"/>
      <c r="G406" s="21"/>
      <c r="H406" s="22"/>
    </row>
    <row r="407" spans="2:8" s="20" customFormat="1">
      <c r="B407" s="18"/>
      <c r="C407" s="23"/>
      <c r="F407" s="21"/>
      <c r="G407" s="21"/>
      <c r="H407" s="22"/>
    </row>
    <row r="408" spans="2:8" s="20" customFormat="1">
      <c r="B408" s="18"/>
      <c r="C408" s="23"/>
      <c r="F408" s="21"/>
      <c r="G408" s="21"/>
      <c r="H408" s="22"/>
    </row>
    <row r="409" spans="2:8" s="20" customFormat="1">
      <c r="B409" s="18"/>
      <c r="C409" s="23"/>
      <c r="F409" s="21"/>
      <c r="G409" s="21"/>
      <c r="H409" s="22"/>
    </row>
    <row r="410" spans="2:8" s="20" customFormat="1">
      <c r="B410" s="18"/>
      <c r="C410" s="23"/>
      <c r="F410" s="21"/>
      <c r="G410" s="21"/>
      <c r="H410" s="22"/>
    </row>
    <row r="411" spans="2:8" s="20" customFormat="1">
      <c r="B411" s="18"/>
      <c r="C411" s="23"/>
      <c r="F411" s="21"/>
      <c r="G411" s="21"/>
      <c r="H411" s="22"/>
    </row>
    <row r="412" spans="2:8" s="20" customFormat="1">
      <c r="B412" s="18"/>
      <c r="C412" s="23"/>
      <c r="F412" s="21"/>
      <c r="G412" s="21"/>
      <c r="H412" s="22"/>
    </row>
    <row r="413" spans="2:8" s="20" customFormat="1">
      <c r="B413" s="18"/>
      <c r="C413" s="23"/>
      <c r="F413" s="21"/>
      <c r="G413" s="21"/>
      <c r="H413" s="22"/>
    </row>
    <row r="414" spans="2:8" s="20" customFormat="1">
      <c r="B414" s="18"/>
      <c r="C414" s="23"/>
      <c r="F414" s="21"/>
      <c r="G414" s="21"/>
      <c r="H414" s="22"/>
    </row>
    <row r="415" spans="2:8" s="20" customFormat="1">
      <c r="B415" s="18"/>
      <c r="C415" s="23"/>
      <c r="F415" s="21"/>
      <c r="G415" s="21"/>
      <c r="H415" s="22"/>
    </row>
    <row r="416" spans="2:8" s="20" customFormat="1">
      <c r="B416" s="18"/>
      <c r="C416" s="23"/>
      <c r="F416" s="21"/>
      <c r="G416" s="21"/>
      <c r="H416" s="22"/>
    </row>
    <row r="417" spans="2:8" s="20" customFormat="1">
      <c r="B417" s="18"/>
      <c r="C417" s="23"/>
      <c r="F417" s="21"/>
      <c r="G417" s="21"/>
      <c r="H417" s="22"/>
    </row>
    <row r="418" spans="2:8" s="20" customFormat="1">
      <c r="B418" s="18"/>
      <c r="C418" s="23"/>
      <c r="F418" s="21"/>
      <c r="G418" s="21"/>
      <c r="H418" s="22"/>
    </row>
    <row r="419" spans="2:8" s="20" customFormat="1">
      <c r="B419" s="18"/>
      <c r="C419" s="23"/>
      <c r="F419" s="21"/>
      <c r="G419" s="21"/>
      <c r="H419" s="22"/>
    </row>
    <row r="420" spans="2:8" s="20" customFormat="1">
      <c r="B420" s="18"/>
      <c r="C420" s="23"/>
      <c r="F420" s="21"/>
      <c r="G420" s="21"/>
      <c r="H420" s="22"/>
    </row>
    <row r="421" spans="2:8" s="20" customFormat="1">
      <c r="B421" s="18"/>
      <c r="C421" s="23"/>
      <c r="F421" s="21"/>
      <c r="G421" s="21"/>
      <c r="H421" s="22"/>
    </row>
    <row r="422" spans="2:8" s="20" customFormat="1">
      <c r="B422" s="18"/>
      <c r="C422" s="23"/>
      <c r="F422" s="21"/>
      <c r="G422" s="21"/>
      <c r="H422" s="22"/>
    </row>
    <row r="423" spans="2:8" s="20" customFormat="1">
      <c r="B423" s="18"/>
      <c r="C423" s="23"/>
      <c r="F423" s="21"/>
      <c r="G423" s="21"/>
      <c r="H423" s="22"/>
    </row>
    <row r="424" spans="2:8" s="20" customFormat="1">
      <c r="B424" s="18"/>
      <c r="C424" s="23"/>
      <c r="F424" s="21"/>
      <c r="G424" s="21"/>
      <c r="H424" s="22"/>
    </row>
    <row r="425" spans="2:8" s="20" customFormat="1">
      <c r="B425" s="18"/>
      <c r="C425" s="23"/>
      <c r="F425" s="21"/>
      <c r="G425" s="21"/>
      <c r="H425" s="22"/>
    </row>
    <row r="426" spans="2:8" s="20" customFormat="1">
      <c r="B426" s="18"/>
      <c r="C426" s="23"/>
      <c r="F426" s="21"/>
      <c r="G426" s="21"/>
      <c r="H426" s="22"/>
    </row>
    <row r="427" spans="2:8" s="20" customFormat="1">
      <c r="B427" s="18"/>
      <c r="C427" s="23"/>
      <c r="F427" s="21"/>
      <c r="G427" s="21"/>
      <c r="H427" s="22"/>
    </row>
    <row r="428" spans="2:8" s="20" customFormat="1">
      <c r="B428" s="18"/>
      <c r="C428" s="23"/>
      <c r="F428" s="21"/>
      <c r="G428" s="21"/>
      <c r="H428" s="22"/>
    </row>
    <row r="429" spans="2:8" s="20" customFormat="1">
      <c r="B429" s="18"/>
      <c r="C429" s="23"/>
      <c r="F429" s="21"/>
      <c r="G429" s="21"/>
      <c r="H429" s="22"/>
    </row>
    <row r="430" spans="2:8" s="20" customFormat="1">
      <c r="B430" s="18"/>
      <c r="C430" s="23"/>
      <c r="F430" s="21"/>
      <c r="G430" s="21"/>
      <c r="H430" s="22"/>
    </row>
    <row r="431" spans="2:8" s="20" customFormat="1">
      <c r="B431" s="18"/>
      <c r="C431" s="23"/>
      <c r="F431" s="21"/>
      <c r="G431" s="21"/>
      <c r="H431" s="22"/>
    </row>
    <row r="432" spans="2:8" s="20" customFormat="1">
      <c r="B432" s="18"/>
      <c r="C432" s="23"/>
      <c r="F432" s="21"/>
      <c r="G432" s="21"/>
      <c r="H432" s="22"/>
    </row>
    <row r="433" spans="2:8" s="20" customFormat="1">
      <c r="B433" s="18"/>
      <c r="C433" s="23"/>
      <c r="F433" s="21"/>
      <c r="G433" s="21"/>
      <c r="H433" s="22"/>
    </row>
    <row r="434" spans="2:8" s="20" customFormat="1">
      <c r="B434" s="18"/>
      <c r="C434" s="23"/>
      <c r="F434" s="21"/>
      <c r="G434" s="21"/>
      <c r="H434" s="22"/>
    </row>
    <row r="435" spans="2:8" s="20" customFormat="1">
      <c r="B435" s="18"/>
      <c r="C435" s="23"/>
      <c r="F435" s="21"/>
      <c r="G435" s="21"/>
      <c r="H435" s="22"/>
    </row>
    <row r="436" spans="2:8" s="20" customFormat="1">
      <c r="B436" s="18"/>
      <c r="C436" s="23"/>
      <c r="F436" s="21"/>
      <c r="G436" s="21"/>
      <c r="H436" s="22"/>
    </row>
    <row r="437" spans="2:8" s="20" customFormat="1">
      <c r="B437" s="18"/>
      <c r="C437" s="23"/>
      <c r="F437" s="21"/>
      <c r="G437" s="21"/>
      <c r="H437" s="22"/>
    </row>
    <row r="438" spans="2:8" s="20" customFormat="1">
      <c r="B438" s="18"/>
      <c r="C438" s="23"/>
      <c r="F438" s="21"/>
      <c r="G438" s="21"/>
      <c r="H438" s="22"/>
    </row>
    <row r="439" spans="2:8" s="20" customFormat="1">
      <c r="B439" s="18"/>
      <c r="C439" s="23"/>
      <c r="F439" s="21"/>
      <c r="G439" s="21"/>
      <c r="H439" s="22"/>
    </row>
    <row r="440" spans="2:8" s="20" customFormat="1">
      <c r="B440" s="18"/>
      <c r="C440" s="23"/>
      <c r="F440" s="21"/>
      <c r="G440" s="21"/>
      <c r="H440" s="22"/>
    </row>
    <row r="441" spans="2:8" s="20" customFormat="1">
      <c r="B441" s="18"/>
      <c r="C441" s="23"/>
      <c r="F441" s="21"/>
      <c r="G441" s="21"/>
      <c r="H441" s="22"/>
    </row>
    <row r="442" spans="2:8" s="20" customFormat="1">
      <c r="B442" s="18"/>
      <c r="C442" s="23"/>
      <c r="F442" s="21"/>
      <c r="G442" s="21"/>
      <c r="H442" s="22"/>
    </row>
    <row r="443" spans="2:8" s="20" customFormat="1">
      <c r="B443" s="18"/>
      <c r="C443" s="23"/>
      <c r="F443" s="21"/>
      <c r="G443" s="21"/>
      <c r="H443" s="22"/>
    </row>
    <row r="444" spans="2:8" s="20" customFormat="1">
      <c r="B444" s="18"/>
      <c r="C444" s="23"/>
      <c r="F444" s="21"/>
      <c r="G444" s="21"/>
      <c r="H444" s="22"/>
    </row>
    <row r="445" spans="2:8" s="20" customFormat="1">
      <c r="B445" s="18"/>
      <c r="C445" s="23"/>
      <c r="F445" s="21"/>
      <c r="G445" s="21"/>
      <c r="H445" s="22"/>
    </row>
    <row r="446" spans="2:8" s="20" customFormat="1">
      <c r="B446" s="18"/>
      <c r="C446" s="23"/>
      <c r="F446" s="21"/>
      <c r="G446" s="21"/>
      <c r="H446" s="22"/>
    </row>
    <row r="447" spans="2:8" s="20" customFormat="1">
      <c r="B447" s="18"/>
      <c r="C447" s="23"/>
      <c r="F447" s="21"/>
      <c r="G447" s="21"/>
      <c r="H447" s="22"/>
    </row>
    <row r="448" spans="2:8" s="20" customFormat="1">
      <c r="B448" s="18"/>
      <c r="C448" s="23"/>
      <c r="F448" s="21"/>
      <c r="G448" s="21"/>
      <c r="H448" s="22"/>
    </row>
    <row r="449" spans="2:8" s="20" customFormat="1">
      <c r="B449" s="18"/>
      <c r="C449" s="23"/>
      <c r="F449" s="21"/>
      <c r="G449" s="21"/>
      <c r="H449" s="22"/>
    </row>
    <row r="450" spans="2:8" s="20" customFormat="1">
      <c r="B450" s="18"/>
      <c r="C450" s="23"/>
      <c r="F450" s="21"/>
      <c r="G450" s="21"/>
      <c r="H450" s="22"/>
    </row>
    <row r="451" spans="2:8" s="20" customFormat="1">
      <c r="B451" s="18"/>
      <c r="C451" s="23"/>
      <c r="F451" s="21"/>
      <c r="G451" s="21"/>
      <c r="H451" s="22"/>
    </row>
    <row r="452" spans="2:8" s="20" customFormat="1">
      <c r="B452" s="18"/>
      <c r="C452" s="23"/>
      <c r="F452" s="21"/>
      <c r="G452" s="21"/>
      <c r="H452" s="22"/>
    </row>
    <row r="453" spans="2:8" s="20" customFormat="1">
      <c r="B453" s="18"/>
      <c r="C453" s="23"/>
      <c r="F453" s="21"/>
      <c r="G453" s="21"/>
      <c r="H453" s="22"/>
    </row>
    <row r="454" spans="2:8" s="20" customFormat="1">
      <c r="B454" s="18"/>
      <c r="C454" s="23"/>
      <c r="F454" s="21"/>
      <c r="G454" s="21"/>
      <c r="H454" s="22"/>
    </row>
    <row r="455" spans="2:8" s="20" customFormat="1">
      <c r="B455" s="18"/>
      <c r="C455" s="23"/>
      <c r="F455" s="21"/>
      <c r="G455" s="21"/>
      <c r="H455" s="22"/>
    </row>
    <row r="456" spans="2:8" s="20" customFormat="1">
      <c r="B456" s="18"/>
      <c r="C456" s="23"/>
      <c r="F456" s="21"/>
      <c r="G456" s="21"/>
      <c r="H456" s="22"/>
    </row>
    <row r="457" spans="2:8" s="20" customFormat="1">
      <c r="B457" s="18"/>
      <c r="C457" s="23"/>
      <c r="F457" s="21"/>
      <c r="G457" s="21"/>
      <c r="H457" s="22"/>
    </row>
    <row r="458" spans="2:8" s="20" customFormat="1">
      <c r="B458" s="18"/>
      <c r="C458" s="23"/>
      <c r="F458" s="21"/>
      <c r="G458" s="21"/>
      <c r="H458" s="22"/>
    </row>
    <row r="459" spans="2:8" s="20" customFormat="1">
      <c r="B459" s="18"/>
      <c r="C459" s="23"/>
      <c r="F459" s="21"/>
      <c r="G459" s="21"/>
      <c r="H459" s="22"/>
    </row>
    <row r="460" spans="2:8" s="20" customFormat="1">
      <c r="B460" s="18"/>
      <c r="C460" s="23"/>
      <c r="F460" s="21"/>
      <c r="G460" s="21"/>
      <c r="H460" s="22"/>
    </row>
    <row r="461" spans="2:8" s="20" customFormat="1">
      <c r="B461" s="18"/>
      <c r="C461" s="23"/>
      <c r="F461" s="21"/>
      <c r="G461" s="21"/>
      <c r="H461" s="22"/>
    </row>
    <row r="462" spans="2:8" s="20" customFormat="1">
      <c r="B462" s="18"/>
      <c r="C462" s="23"/>
      <c r="F462" s="21"/>
      <c r="G462" s="21"/>
      <c r="H462" s="22"/>
    </row>
    <row r="463" spans="2:8">
      <c r="B463" s="16"/>
    </row>
    <row r="464" spans="2:8">
      <c r="B464" s="16"/>
    </row>
    <row r="465" spans="2:2">
      <c r="B465" s="16"/>
    </row>
    <row r="466" spans="2:2">
      <c r="B466" s="16"/>
    </row>
    <row r="467" spans="2:2">
      <c r="B467" s="16"/>
    </row>
    <row r="468" spans="2:2">
      <c r="B468" s="16"/>
    </row>
    <row r="469" spans="2:2">
      <c r="B469" s="16"/>
    </row>
    <row r="470" spans="2:2">
      <c r="B470" s="16"/>
    </row>
    <row r="471" spans="2:2">
      <c r="B471" s="16"/>
    </row>
    <row r="472" spans="2:2">
      <c r="B472" s="16"/>
    </row>
    <row r="473" spans="2:2">
      <c r="B473" s="16"/>
    </row>
    <row r="474" spans="2:2">
      <c r="B474" s="16"/>
    </row>
    <row r="475" spans="2:2">
      <c r="B475" s="16"/>
    </row>
    <row r="476" spans="2:2">
      <c r="B476" s="16"/>
    </row>
    <row r="477" spans="2:2">
      <c r="B477" s="16"/>
    </row>
    <row r="478" spans="2:2">
      <c r="B478" s="16"/>
    </row>
    <row r="479" spans="2:2">
      <c r="B479" s="16"/>
    </row>
    <row r="480" spans="2:2">
      <c r="B480" s="16"/>
    </row>
    <row r="481" spans="2:2">
      <c r="B481" s="16"/>
    </row>
    <row r="482" spans="2:2">
      <c r="B482" s="16"/>
    </row>
    <row r="483" spans="2:2">
      <c r="B483" s="16"/>
    </row>
    <row r="484" spans="2:2">
      <c r="B484" s="16"/>
    </row>
    <row r="485" spans="2:2">
      <c r="B485" s="16"/>
    </row>
    <row r="486" spans="2:2">
      <c r="B486" s="16"/>
    </row>
    <row r="487" spans="2:2">
      <c r="B487" s="16"/>
    </row>
    <row r="488" spans="2:2">
      <c r="B488" s="16"/>
    </row>
    <row r="489" spans="2:2">
      <c r="B489" s="16"/>
    </row>
    <row r="490" spans="2:2">
      <c r="B490" s="16"/>
    </row>
    <row r="491" spans="2:2">
      <c r="B491" s="16"/>
    </row>
    <row r="492" spans="2:2">
      <c r="B492" s="16"/>
    </row>
    <row r="493" spans="2:2">
      <c r="B493" s="16"/>
    </row>
    <row r="494" spans="2:2">
      <c r="B494" s="16"/>
    </row>
    <row r="495" spans="2:2">
      <c r="B495" s="16"/>
    </row>
    <row r="496" spans="2:2">
      <c r="B496" s="16"/>
    </row>
    <row r="497" spans="2:2">
      <c r="B497" s="16"/>
    </row>
    <row r="498" spans="2:2">
      <c r="B498" s="16"/>
    </row>
  </sheetData>
  <autoFilter ref="A7:H462" xr:uid="{2BC7884F-C810-4362-B2DF-3249F734F3D2}"/>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15D3FC-6DA4-4A44-ABFC-D6F61E636B15}">
  <sheetPr>
    <tabColor theme="4"/>
  </sheetPr>
  <dimension ref="A1:W700"/>
  <sheetViews>
    <sheetView topLeftCell="A8" workbookViewId="0">
      <selection activeCell="D23" sqref="D23"/>
    </sheetView>
  </sheetViews>
  <sheetFormatPr defaultColWidth="8.5546875" defaultRowHeight="17.100000000000001" customHeight="1"/>
  <cols>
    <col min="1" max="1" width="10.44140625" style="75" customWidth="1"/>
    <col min="2" max="2" width="14.44140625" style="74" bestFit="1" customWidth="1"/>
    <col min="3" max="3" width="14.44140625" style="75" bestFit="1" customWidth="1"/>
    <col min="4" max="4" width="17.109375" style="5" customWidth="1"/>
    <col min="5" max="5" width="9.5546875" style="75" customWidth="1"/>
    <col min="6" max="10" width="9.5546875" style="4" customWidth="1"/>
    <col min="11" max="11" width="10.5546875" style="4" customWidth="1"/>
    <col min="12" max="13" width="9.5546875" style="4" customWidth="1"/>
    <col min="14" max="14" width="9.5546875" style="76" customWidth="1"/>
    <col min="15" max="15" width="15.88671875" style="4" customWidth="1"/>
    <col min="16" max="16" width="10.5546875" style="76" customWidth="1"/>
    <col min="17" max="17" width="16.44140625" style="4" bestFit="1" customWidth="1"/>
    <col min="18" max="18" width="21.44140625" style="4" hidden="1" customWidth="1"/>
    <col min="19" max="19" width="40.5546875" style="5" customWidth="1"/>
    <col min="20" max="20" width="19.5546875" style="77" customWidth="1"/>
    <col min="21" max="21" width="35.5546875" style="78" customWidth="1"/>
    <col min="22" max="22" width="46.44140625" style="79" customWidth="1"/>
    <col min="23" max="23" width="8.5546875" style="78"/>
    <col min="24" max="16384" width="8.5546875" style="3"/>
  </cols>
  <sheetData>
    <row r="1" spans="1:23" s="32" customFormat="1" ht="11.4" hidden="1" customHeight="1">
      <c r="A1" s="24" t="s">
        <v>602</v>
      </c>
      <c r="B1" s="25" t="s">
        <v>603</v>
      </c>
      <c r="C1" s="26" t="s">
        <v>604</v>
      </c>
      <c r="D1" s="27"/>
      <c r="E1" s="26"/>
      <c r="F1" s="28"/>
      <c r="G1" s="28"/>
      <c r="H1" s="28"/>
      <c r="I1" s="28"/>
      <c r="J1" s="28"/>
      <c r="K1" s="28"/>
      <c r="L1" s="28"/>
      <c r="M1" s="28"/>
      <c r="N1" s="29"/>
      <c r="O1" s="28" t="s">
        <v>605</v>
      </c>
      <c r="P1" s="29" t="s">
        <v>606</v>
      </c>
      <c r="Q1" s="28" t="s">
        <v>607</v>
      </c>
      <c r="R1" s="28"/>
      <c r="S1" s="27"/>
      <c r="T1" s="30"/>
      <c r="U1" s="31"/>
      <c r="W1" s="31"/>
    </row>
    <row r="2" spans="1:23" s="32" customFormat="1" ht="11.4" hidden="1" customHeight="1">
      <c r="A2" s="33">
        <f>COUNTA(A11:A477)</f>
        <v>42</v>
      </c>
      <c r="B2" s="34">
        <f>+COUNTIF([1]selection!G8:G204,1)</f>
        <v>42</v>
      </c>
      <c r="C2" s="26" t="s">
        <v>608</v>
      </c>
      <c r="D2" s="27"/>
      <c r="E2" s="26"/>
      <c r="F2" s="28"/>
      <c r="G2" s="28"/>
      <c r="H2" s="28"/>
      <c r="I2" s="28"/>
      <c r="J2" s="28"/>
      <c r="K2" s="28"/>
      <c r="L2" s="28"/>
      <c r="M2" s="28"/>
      <c r="N2" s="29"/>
      <c r="O2" s="28" t="s">
        <v>609</v>
      </c>
      <c r="P2" s="29" t="s">
        <v>610</v>
      </c>
      <c r="Q2" s="28" t="s">
        <v>611</v>
      </c>
      <c r="R2" s="28"/>
      <c r="S2" s="27"/>
      <c r="T2" s="30"/>
      <c r="U2" s="31"/>
      <c r="W2" s="31"/>
    </row>
    <row r="3" spans="1:23" s="32" customFormat="1" ht="11.4" hidden="1" customHeight="1">
      <c r="A3" s="35">
        <f>A2/B2</f>
        <v>1</v>
      </c>
      <c r="B3" s="34"/>
      <c r="C3" s="26" t="s">
        <v>612</v>
      </c>
      <c r="D3" s="27"/>
      <c r="E3" s="26"/>
      <c r="F3" s="28"/>
      <c r="G3" s="28"/>
      <c r="H3" s="28"/>
      <c r="I3" s="28"/>
      <c r="J3" s="28"/>
      <c r="K3" s="28"/>
      <c r="L3" s="28"/>
      <c r="M3" s="28"/>
      <c r="N3" s="29"/>
      <c r="O3" s="28"/>
      <c r="P3" s="29" t="s">
        <v>613</v>
      </c>
      <c r="Q3" s="28" t="s">
        <v>614</v>
      </c>
      <c r="R3" s="28"/>
      <c r="S3" s="27"/>
      <c r="T3" s="30"/>
      <c r="U3" s="31"/>
      <c r="W3" s="31"/>
    </row>
    <row r="4" spans="1:23" s="32" customFormat="1" ht="11.4" hidden="1" customHeight="1">
      <c r="A4" s="31"/>
      <c r="B4" s="36"/>
      <c r="C4" s="26" t="s">
        <v>615</v>
      </c>
      <c r="D4" s="27"/>
      <c r="E4" s="26"/>
      <c r="F4" s="28"/>
      <c r="G4" s="28"/>
      <c r="H4" s="28"/>
      <c r="I4" s="28"/>
      <c r="J4" s="28"/>
      <c r="K4" s="28"/>
      <c r="L4" s="28"/>
      <c r="M4" s="28"/>
      <c r="N4" s="29"/>
      <c r="O4" s="28"/>
      <c r="P4" s="29" t="s">
        <v>616</v>
      </c>
      <c r="Q4" s="28" t="s">
        <v>617</v>
      </c>
      <c r="R4" s="28"/>
      <c r="S4" s="27"/>
      <c r="T4" s="30"/>
      <c r="U4" s="31"/>
      <c r="W4" s="31"/>
    </row>
    <row r="5" spans="1:23" s="32" customFormat="1" ht="11.4" hidden="1" customHeight="1">
      <c r="A5" s="24" t="s">
        <v>618</v>
      </c>
      <c r="B5" s="36"/>
      <c r="C5" s="26" t="s">
        <v>619</v>
      </c>
      <c r="D5" s="27"/>
      <c r="E5" s="26"/>
      <c r="F5" s="28"/>
      <c r="G5" s="28"/>
      <c r="H5" s="28"/>
      <c r="I5" s="28"/>
      <c r="J5" s="28"/>
      <c r="K5" s="28"/>
      <c r="L5" s="28"/>
      <c r="M5" s="28"/>
      <c r="N5" s="29"/>
      <c r="O5" s="28"/>
      <c r="P5" s="29"/>
      <c r="Q5" s="28" t="s">
        <v>620</v>
      </c>
      <c r="R5" s="28"/>
      <c r="S5" s="27"/>
      <c r="T5" s="30"/>
      <c r="U5" s="31"/>
      <c r="W5" s="31"/>
    </row>
    <row r="6" spans="1:23" s="32" customFormat="1" ht="11.4" hidden="1" customHeight="1">
      <c r="A6" s="26">
        <f>B2-A2</f>
        <v>0</v>
      </c>
      <c r="B6" s="34"/>
      <c r="C6" s="26" t="s">
        <v>621</v>
      </c>
      <c r="D6" s="27"/>
      <c r="E6" s="26"/>
      <c r="F6" s="28"/>
      <c r="G6" s="28"/>
      <c r="H6" s="28"/>
      <c r="I6" s="28"/>
      <c r="J6" s="28"/>
      <c r="K6" s="28"/>
      <c r="L6" s="28"/>
      <c r="M6" s="28"/>
      <c r="N6" s="29"/>
      <c r="O6" s="28"/>
      <c r="P6" s="29"/>
      <c r="Q6" s="28"/>
      <c r="R6" s="28"/>
      <c r="S6" s="27"/>
      <c r="T6" s="30"/>
      <c r="U6" s="31"/>
      <c r="W6" s="31"/>
    </row>
    <row r="7" spans="1:23" s="32" customFormat="1" ht="11.4" hidden="1" customHeight="1">
      <c r="A7" s="35">
        <f>A6/B2</f>
        <v>0</v>
      </c>
      <c r="B7" s="36"/>
      <c r="C7" s="26" t="s">
        <v>622</v>
      </c>
      <c r="D7" s="27"/>
      <c r="E7" s="26"/>
      <c r="F7" s="28"/>
      <c r="G7" s="28"/>
      <c r="H7" s="28"/>
      <c r="I7" s="28"/>
      <c r="J7" s="28"/>
      <c r="K7" s="28"/>
      <c r="L7" s="28"/>
      <c r="M7" s="28"/>
      <c r="N7" s="29"/>
      <c r="O7" s="28"/>
      <c r="P7" s="29"/>
      <c r="Q7" s="28"/>
      <c r="R7" s="28"/>
      <c r="S7" s="27"/>
      <c r="T7" s="30"/>
      <c r="U7" s="31"/>
      <c r="W7" s="31"/>
    </row>
    <row r="8" spans="1:23" s="32" customFormat="1" ht="12" customHeight="1">
      <c r="A8" s="26"/>
      <c r="B8" s="34"/>
      <c r="C8" s="26"/>
      <c r="D8" s="27"/>
      <c r="E8" s="31"/>
      <c r="N8" s="37"/>
      <c r="P8" s="37"/>
      <c r="Q8" s="28"/>
      <c r="R8" s="28"/>
      <c r="S8" s="27"/>
      <c r="T8" s="30"/>
      <c r="U8" s="31"/>
      <c r="W8" s="31"/>
    </row>
    <row r="9" spans="1:23" s="15" customFormat="1" ht="17.100000000000001" customHeight="1">
      <c r="A9" s="38" t="s">
        <v>623</v>
      </c>
      <c r="B9" s="39"/>
      <c r="C9" s="40" t="s">
        <v>624</v>
      </c>
      <c r="D9" s="41"/>
      <c r="E9" s="42" t="s">
        <v>625</v>
      </c>
      <c r="F9" s="43"/>
      <c r="G9" s="43"/>
      <c r="H9" s="43"/>
      <c r="I9" s="43"/>
      <c r="J9" s="43"/>
      <c r="K9" s="43"/>
      <c r="L9" s="43"/>
      <c r="M9" s="43"/>
      <c r="N9" s="43"/>
      <c r="O9" s="43" t="s">
        <v>626</v>
      </c>
      <c r="P9" s="44"/>
      <c r="Q9" s="45" t="s">
        <v>627</v>
      </c>
      <c r="R9" s="46"/>
      <c r="S9" s="46"/>
      <c r="T9" s="47"/>
      <c r="U9" s="48" t="s">
        <v>628</v>
      </c>
      <c r="V9" s="49"/>
      <c r="W9" s="50"/>
    </row>
    <row r="10" spans="1:23" s="63" customFormat="1" ht="30.6" customHeight="1">
      <c r="A10" s="51" t="s">
        <v>4</v>
      </c>
      <c r="B10" s="52" t="s">
        <v>5</v>
      </c>
      <c r="C10" s="53" t="s">
        <v>629</v>
      </c>
      <c r="D10" s="54" t="s">
        <v>630</v>
      </c>
      <c r="E10" s="55" t="s">
        <v>631</v>
      </c>
      <c r="F10" s="52" t="s">
        <v>632</v>
      </c>
      <c r="G10" s="52" t="s">
        <v>633</v>
      </c>
      <c r="H10" s="52" t="s">
        <v>634</v>
      </c>
      <c r="I10" s="52" t="s">
        <v>635</v>
      </c>
      <c r="J10" s="52" t="s">
        <v>636</v>
      </c>
      <c r="K10" s="52" t="s">
        <v>637</v>
      </c>
      <c r="L10" s="56" t="s">
        <v>622</v>
      </c>
      <c r="M10" s="57" t="s">
        <v>619</v>
      </c>
      <c r="N10" s="58" t="s">
        <v>621</v>
      </c>
      <c r="O10" s="57" t="s">
        <v>638</v>
      </c>
      <c r="P10" s="59" t="s">
        <v>639</v>
      </c>
      <c r="Q10" s="60" t="s">
        <v>640</v>
      </c>
      <c r="R10" s="60" t="s">
        <v>641</v>
      </c>
      <c r="S10" s="54" t="s">
        <v>642</v>
      </c>
      <c r="T10" s="54" t="s">
        <v>643</v>
      </c>
      <c r="U10" s="61" t="s">
        <v>644</v>
      </c>
      <c r="V10" s="54" t="s">
        <v>643</v>
      </c>
      <c r="W10" s="62"/>
    </row>
    <row r="11" spans="1:23" s="72" customFormat="1" ht="17.100000000000001" customHeight="1">
      <c r="A11" s="64">
        <v>1</v>
      </c>
      <c r="B11" s="65" t="str">
        <f>VLOOKUP(A11,[1]selection!B:C,2,TRUE)</f>
        <v>Kravchenko2021</v>
      </c>
      <c r="C11" s="66" t="s">
        <v>621</v>
      </c>
      <c r="D11" s="67" t="s">
        <v>645</v>
      </c>
      <c r="E11" s="66"/>
      <c r="F11" s="68"/>
      <c r="G11" s="68"/>
      <c r="H11" s="68"/>
      <c r="I11" s="68"/>
      <c r="J11" s="68"/>
      <c r="K11" s="68"/>
      <c r="L11" s="68"/>
      <c r="M11" s="68"/>
      <c r="N11" s="69">
        <v>1</v>
      </c>
      <c r="O11" s="68" t="s">
        <v>605</v>
      </c>
      <c r="P11" s="69" t="s">
        <v>613</v>
      </c>
      <c r="Q11" s="68" t="s">
        <v>611</v>
      </c>
      <c r="R11" s="68" t="s">
        <v>646</v>
      </c>
      <c r="S11" s="67" t="s">
        <v>647</v>
      </c>
      <c r="T11" s="70" t="s">
        <v>648</v>
      </c>
      <c r="U11" s="71" t="s">
        <v>649</v>
      </c>
      <c r="V11" s="70" t="s">
        <v>650</v>
      </c>
      <c r="W11" s="71"/>
    </row>
    <row r="12" spans="1:23" ht="17.100000000000001" customHeight="1">
      <c r="A12" s="73"/>
      <c r="Q12" s="4" t="s">
        <v>611</v>
      </c>
      <c r="R12" s="4" t="s">
        <v>646</v>
      </c>
      <c r="S12" s="5" t="s">
        <v>651</v>
      </c>
      <c r="T12" s="77" t="s">
        <v>652</v>
      </c>
      <c r="U12" s="78" t="s">
        <v>649</v>
      </c>
      <c r="V12" s="79" t="s">
        <v>650</v>
      </c>
    </row>
    <row r="13" spans="1:23" ht="17.100000000000001" customHeight="1">
      <c r="A13" s="73"/>
      <c r="Q13" s="4" t="s">
        <v>611</v>
      </c>
      <c r="R13" s="4" t="s">
        <v>653</v>
      </c>
      <c r="S13" s="5" t="s">
        <v>654</v>
      </c>
      <c r="T13" s="77" t="s">
        <v>655</v>
      </c>
      <c r="U13" s="78" t="s">
        <v>656</v>
      </c>
      <c r="V13" s="79" t="s">
        <v>657</v>
      </c>
    </row>
    <row r="14" spans="1:23" ht="17.100000000000001" customHeight="1">
      <c r="A14" s="73"/>
      <c r="Q14" s="4" t="s">
        <v>614</v>
      </c>
      <c r="R14" s="4" t="s">
        <v>658</v>
      </c>
      <c r="S14" s="5" t="s">
        <v>659</v>
      </c>
      <c r="T14" s="77" t="s">
        <v>655</v>
      </c>
      <c r="U14" s="78" t="s">
        <v>660</v>
      </c>
      <c r="V14" s="79" t="s">
        <v>661</v>
      </c>
    </row>
    <row r="15" spans="1:23" ht="17.100000000000001" customHeight="1">
      <c r="A15" s="73"/>
      <c r="Q15" s="4" t="s">
        <v>614</v>
      </c>
      <c r="R15" s="4" t="s">
        <v>662</v>
      </c>
      <c r="S15" s="5" t="s">
        <v>663</v>
      </c>
      <c r="T15" s="77" t="s">
        <v>664</v>
      </c>
      <c r="U15" s="78" t="s">
        <v>660</v>
      </c>
      <c r="V15" s="79" t="s">
        <v>661</v>
      </c>
    </row>
    <row r="16" spans="1:23" ht="17.100000000000001" customHeight="1">
      <c r="A16" s="73"/>
      <c r="Q16" s="4" t="s">
        <v>614</v>
      </c>
      <c r="R16" s="4" t="s">
        <v>662</v>
      </c>
      <c r="S16" s="5" t="s">
        <v>665</v>
      </c>
      <c r="T16" s="77" t="s">
        <v>666</v>
      </c>
      <c r="U16" s="78" t="s">
        <v>660</v>
      </c>
      <c r="V16" s="79" t="s">
        <v>661</v>
      </c>
    </row>
    <row r="17" spans="1:23" ht="17.100000000000001" customHeight="1">
      <c r="A17" s="73"/>
      <c r="Q17" s="4" t="s">
        <v>614</v>
      </c>
      <c r="R17" s="4" t="s">
        <v>667</v>
      </c>
      <c r="S17" s="5" t="s">
        <v>668</v>
      </c>
      <c r="T17" s="77" t="s">
        <v>669</v>
      </c>
      <c r="U17" s="78" t="s">
        <v>670</v>
      </c>
      <c r="V17" s="79" t="s">
        <v>671</v>
      </c>
    </row>
    <row r="18" spans="1:23" ht="17.100000000000001" customHeight="1">
      <c r="A18" s="73"/>
      <c r="Q18" s="4" t="s">
        <v>611</v>
      </c>
      <c r="R18" s="4" t="s">
        <v>672</v>
      </c>
      <c r="S18" s="5" t="s">
        <v>673</v>
      </c>
      <c r="T18" s="77" t="s">
        <v>674</v>
      </c>
      <c r="U18" s="78" t="s">
        <v>656</v>
      </c>
      <c r="V18" s="79" t="s">
        <v>657</v>
      </c>
    </row>
    <row r="19" spans="1:23" s="72" customFormat="1" ht="17.100000000000001" customHeight="1">
      <c r="A19" s="64">
        <v>3</v>
      </c>
      <c r="B19" s="65" t="str">
        <f>VLOOKUP(A19,[1]selection!B:C,2,TRUE)</f>
        <v>Abbas2015</v>
      </c>
      <c r="C19" s="66" t="s">
        <v>621</v>
      </c>
      <c r="D19" s="67" t="s">
        <v>675</v>
      </c>
      <c r="E19" s="66"/>
      <c r="F19" s="68"/>
      <c r="G19" s="68"/>
      <c r="H19" s="68"/>
      <c r="I19" s="68"/>
      <c r="J19" s="68"/>
      <c r="K19" s="68"/>
      <c r="L19" s="68"/>
      <c r="M19" s="68"/>
      <c r="N19" s="69">
        <v>1</v>
      </c>
      <c r="O19" s="68" t="s">
        <v>609</v>
      </c>
      <c r="P19" s="69" t="s">
        <v>616</v>
      </c>
      <c r="Q19" s="68" t="s">
        <v>620</v>
      </c>
      <c r="R19" s="68" t="s">
        <v>629</v>
      </c>
      <c r="S19" s="67" t="s">
        <v>676</v>
      </c>
      <c r="T19" s="70" t="s">
        <v>677</v>
      </c>
      <c r="U19" s="71" t="s">
        <v>678</v>
      </c>
      <c r="V19" s="80" t="s">
        <v>679</v>
      </c>
      <c r="W19" s="71"/>
    </row>
    <row r="20" spans="1:23" ht="17.100000000000001" customHeight="1">
      <c r="A20" s="73"/>
      <c r="Q20" s="4" t="s">
        <v>611</v>
      </c>
      <c r="R20" s="4" t="s">
        <v>680</v>
      </c>
      <c r="S20" s="5" t="s">
        <v>681</v>
      </c>
      <c r="T20" s="77" t="s">
        <v>682</v>
      </c>
      <c r="U20" s="78" t="s">
        <v>678</v>
      </c>
      <c r="V20" s="79" t="s">
        <v>679</v>
      </c>
    </row>
    <row r="21" spans="1:23" ht="17.100000000000001" customHeight="1">
      <c r="A21" s="73"/>
      <c r="Q21" s="4" t="s">
        <v>611</v>
      </c>
      <c r="R21" s="4" t="s">
        <v>653</v>
      </c>
      <c r="S21" s="5" t="s">
        <v>683</v>
      </c>
      <c r="T21" s="77" t="s">
        <v>684</v>
      </c>
      <c r="U21" s="78" t="s">
        <v>685</v>
      </c>
      <c r="V21" s="79" t="s">
        <v>686</v>
      </c>
    </row>
    <row r="22" spans="1:23" ht="17.100000000000001" customHeight="1">
      <c r="A22" s="73"/>
      <c r="Q22" s="4" t="s">
        <v>611</v>
      </c>
      <c r="R22" s="4" t="s">
        <v>646</v>
      </c>
      <c r="S22" s="5" t="s">
        <v>687</v>
      </c>
      <c r="T22" s="77" t="s">
        <v>688</v>
      </c>
      <c r="U22" s="78" t="s">
        <v>678</v>
      </c>
      <c r="V22" s="79" t="s">
        <v>679</v>
      </c>
    </row>
    <row r="23" spans="1:23" s="72" customFormat="1" ht="17.100000000000001" customHeight="1">
      <c r="A23" s="64">
        <v>9</v>
      </c>
      <c r="B23" s="65" t="str">
        <f>VLOOKUP(A23,[1]selection!B:C,2,TRUE)</f>
        <v>Angelo2020</v>
      </c>
      <c r="C23" s="66" t="s">
        <v>621</v>
      </c>
      <c r="D23" s="67" t="s">
        <v>689</v>
      </c>
      <c r="E23" s="66">
        <v>1</v>
      </c>
      <c r="F23" s="68"/>
      <c r="G23" s="68"/>
      <c r="H23" s="68"/>
      <c r="I23" s="68"/>
      <c r="J23" s="68"/>
      <c r="K23" s="68">
        <v>1</v>
      </c>
      <c r="L23" s="68"/>
      <c r="M23" s="68">
        <v>1</v>
      </c>
      <c r="N23" s="69"/>
      <c r="O23" s="68" t="s">
        <v>605</v>
      </c>
      <c r="P23" s="69" t="s">
        <v>606</v>
      </c>
      <c r="Q23" s="68" t="s">
        <v>611</v>
      </c>
      <c r="R23" s="68" t="s">
        <v>646</v>
      </c>
      <c r="S23" s="67" t="s">
        <v>651</v>
      </c>
      <c r="T23" s="70" t="s">
        <v>690</v>
      </c>
      <c r="U23" s="71" t="s">
        <v>691</v>
      </c>
      <c r="V23" s="80" t="s">
        <v>692</v>
      </c>
      <c r="W23" s="71"/>
    </row>
    <row r="24" spans="1:23" ht="17.100000000000001" customHeight="1">
      <c r="A24" s="73"/>
      <c r="Q24" s="4" t="s">
        <v>693</v>
      </c>
      <c r="R24" s="4" t="s">
        <v>694</v>
      </c>
      <c r="S24" s="5" t="s">
        <v>695</v>
      </c>
      <c r="T24" s="77" t="s">
        <v>690</v>
      </c>
      <c r="U24" s="78" t="s">
        <v>696</v>
      </c>
      <c r="V24" s="79" t="s">
        <v>692</v>
      </c>
    </row>
    <row r="25" spans="1:23" ht="17.100000000000001" customHeight="1">
      <c r="A25" s="73"/>
      <c r="Q25" s="4" t="s">
        <v>614</v>
      </c>
      <c r="R25" s="4" t="s">
        <v>662</v>
      </c>
      <c r="S25" s="5" t="s">
        <v>663</v>
      </c>
      <c r="T25" s="77" t="s">
        <v>697</v>
      </c>
      <c r="U25" s="78" t="s">
        <v>698</v>
      </c>
      <c r="V25" s="79" t="s">
        <v>699</v>
      </c>
    </row>
    <row r="26" spans="1:23" ht="17.100000000000001" customHeight="1">
      <c r="A26" s="73"/>
      <c r="Q26" s="4" t="s">
        <v>611</v>
      </c>
      <c r="R26" s="4" t="s">
        <v>646</v>
      </c>
      <c r="S26" s="5" t="s">
        <v>687</v>
      </c>
      <c r="T26" s="77" t="s">
        <v>697</v>
      </c>
      <c r="U26" s="78" t="s">
        <v>698</v>
      </c>
      <c r="V26" s="79" t="s">
        <v>699</v>
      </c>
    </row>
    <row r="27" spans="1:23" ht="17.100000000000001" customHeight="1">
      <c r="A27" s="73"/>
      <c r="Q27" s="4" t="s">
        <v>611</v>
      </c>
      <c r="R27" s="4" t="s">
        <v>629</v>
      </c>
      <c r="S27" s="5" t="s">
        <v>700</v>
      </c>
      <c r="T27" s="77" t="s">
        <v>701</v>
      </c>
      <c r="U27" s="78" t="s">
        <v>702</v>
      </c>
    </row>
    <row r="28" spans="1:23" s="72" customFormat="1" ht="17.100000000000001" customHeight="1">
      <c r="A28" s="64">
        <v>12</v>
      </c>
      <c r="B28" s="65" t="str">
        <f>VLOOKUP(A28,[1]selection!B:C,2,TRUE)</f>
        <v>Asmone2018</v>
      </c>
      <c r="C28" s="66" t="s">
        <v>615</v>
      </c>
      <c r="D28" s="67" t="s">
        <v>703</v>
      </c>
      <c r="E28" s="66"/>
      <c r="F28" s="68"/>
      <c r="G28" s="68"/>
      <c r="H28" s="68"/>
      <c r="I28" s="68"/>
      <c r="J28" s="68"/>
      <c r="K28" s="68">
        <v>1</v>
      </c>
      <c r="L28" s="68"/>
      <c r="M28" s="68">
        <v>1</v>
      </c>
      <c r="N28" s="69"/>
      <c r="O28" s="68" t="s">
        <v>605</v>
      </c>
      <c r="P28" s="69" t="s">
        <v>610</v>
      </c>
      <c r="Q28" s="68" t="s">
        <v>611</v>
      </c>
      <c r="R28" s="68" t="s">
        <v>672</v>
      </c>
      <c r="S28" s="67" t="s">
        <v>704</v>
      </c>
      <c r="T28" s="70" t="s">
        <v>705</v>
      </c>
      <c r="U28" s="71" t="s">
        <v>696</v>
      </c>
      <c r="V28" s="80" t="s">
        <v>706</v>
      </c>
      <c r="W28" s="71"/>
    </row>
    <row r="29" spans="1:23" ht="17.100000000000001" customHeight="1">
      <c r="A29" s="73"/>
      <c r="Q29" s="4" t="s">
        <v>611</v>
      </c>
      <c r="R29" s="4" t="s">
        <v>672</v>
      </c>
      <c r="S29" s="5" t="s">
        <v>707</v>
      </c>
      <c r="T29" s="77" t="s">
        <v>708</v>
      </c>
      <c r="U29" s="78" t="s">
        <v>702</v>
      </c>
    </row>
    <row r="30" spans="1:23" ht="17.100000000000001" customHeight="1">
      <c r="A30" s="73"/>
      <c r="Q30" s="4" t="s">
        <v>611</v>
      </c>
      <c r="R30" s="4" t="s">
        <v>653</v>
      </c>
      <c r="S30" s="5" t="s">
        <v>709</v>
      </c>
      <c r="T30" s="77" t="s">
        <v>710</v>
      </c>
      <c r="U30" s="78" t="s">
        <v>702</v>
      </c>
    </row>
    <row r="31" spans="1:23" ht="17.100000000000001" customHeight="1">
      <c r="A31" s="73"/>
      <c r="Q31" s="4" t="s">
        <v>611</v>
      </c>
      <c r="R31" s="4" t="s">
        <v>629</v>
      </c>
      <c r="S31" s="5" t="s">
        <v>700</v>
      </c>
      <c r="T31" s="77" t="s">
        <v>711</v>
      </c>
      <c r="U31" s="78" t="s">
        <v>702</v>
      </c>
    </row>
    <row r="32" spans="1:23" ht="17.100000000000001" customHeight="1">
      <c r="A32" s="73"/>
      <c r="Q32" s="4" t="s">
        <v>614</v>
      </c>
      <c r="R32" s="4" t="s">
        <v>658</v>
      </c>
      <c r="S32" s="5" t="s">
        <v>712</v>
      </c>
      <c r="T32" s="77" t="s">
        <v>713</v>
      </c>
      <c r="U32" s="78" t="s">
        <v>698</v>
      </c>
      <c r="V32" s="79" t="s">
        <v>714</v>
      </c>
    </row>
    <row r="33" spans="1:23" ht="17.100000000000001" customHeight="1">
      <c r="A33" s="73"/>
      <c r="Q33" s="4" t="s">
        <v>614</v>
      </c>
      <c r="R33" s="4" t="s">
        <v>662</v>
      </c>
      <c r="S33" s="5" t="s">
        <v>663</v>
      </c>
      <c r="T33" s="77" t="s">
        <v>715</v>
      </c>
      <c r="U33" s="78" t="s">
        <v>696</v>
      </c>
      <c r="V33" s="79" t="s">
        <v>716</v>
      </c>
    </row>
    <row r="34" spans="1:23" ht="17.100000000000001" customHeight="1">
      <c r="A34" s="73"/>
      <c r="Q34" s="4" t="s">
        <v>693</v>
      </c>
      <c r="R34" s="4" t="s">
        <v>694</v>
      </c>
      <c r="S34" s="5" t="s">
        <v>695</v>
      </c>
      <c r="T34" s="77" t="s">
        <v>715</v>
      </c>
      <c r="U34" s="78" t="s">
        <v>696</v>
      </c>
      <c r="V34" s="79" t="s">
        <v>716</v>
      </c>
    </row>
    <row r="35" spans="1:23" ht="17.100000000000001" customHeight="1">
      <c r="A35" s="73"/>
      <c r="Q35" s="4" t="s">
        <v>693</v>
      </c>
      <c r="R35" s="4" t="s">
        <v>717</v>
      </c>
      <c r="S35" s="5" t="s">
        <v>718</v>
      </c>
      <c r="T35" s="77" t="s">
        <v>715</v>
      </c>
      <c r="U35" s="78" t="s">
        <v>696</v>
      </c>
      <c r="V35" s="79" t="s">
        <v>716</v>
      </c>
    </row>
    <row r="36" spans="1:23" s="72" customFormat="1" ht="17.100000000000001" customHeight="1">
      <c r="A36" s="64">
        <v>18</v>
      </c>
      <c r="B36" s="65" t="str">
        <f>VLOOKUP(A36,[1]selection!B:C,2,TRUE)</f>
        <v>Bekius2022</v>
      </c>
      <c r="C36" s="66" t="s">
        <v>604</v>
      </c>
      <c r="D36" s="67" t="s">
        <v>719</v>
      </c>
      <c r="E36" s="66">
        <v>1</v>
      </c>
      <c r="F36" s="68"/>
      <c r="G36" s="68"/>
      <c r="H36" s="68"/>
      <c r="I36" s="68">
        <v>1</v>
      </c>
      <c r="J36" s="68"/>
      <c r="K36" s="68"/>
      <c r="L36" s="68"/>
      <c r="M36" s="68">
        <v>1</v>
      </c>
      <c r="N36" s="69"/>
      <c r="O36" s="68" t="s">
        <v>609</v>
      </c>
      <c r="P36" s="69" t="s">
        <v>616</v>
      </c>
      <c r="Q36" s="68" t="s">
        <v>693</v>
      </c>
      <c r="R36" s="68" t="s">
        <v>720</v>
      </c>
      <c r="S36" s="67" t="s">
        <v>721</v>
      </c>
      <c r="T36" s="70" t="s">
        <v>722</v>
      </c>
      <c r="U36" s="71" t="s">
        <v>723</v>
      </c>
      <c r="V36" s="80" t="s">
        <v>724</v>
      </c>
      <c r="W36" s="71"/>
    </row>
    <row r="37" spans="1:23" ht="17.100000000000001" customHeight="1">
      <c r="A37" s="73"/>
      <c r="Q37" s="4" t="s">
        <v>693</v>
      </c>
      <c r="R37" s="4" t="s">
        <v>694</v>
      </c>
      <c r="S37" s="5" t="s">
        <v>695</v>
      </c>
      <c r="T37" s="77" t="s">
        <v>725</v>
      </c>
      <c r="U37" s="78" t="s">
        <v>723</v>
      </c>
      <c r="V37" s="79" t="s">
        <v>726</v>
      </c>
    </row>
    <row r="38" spans="1:23" ht="17.100000000000001" customHeight="1">
      <c r="A38" s="73"/>
      <c r="Q38" s="4" t="s">
        <v>693</v>
      </c>
      <c r="R38" s="4" t="s">
        <v>720</v>
      </c>
      <c r="S38" s="5" t="s">
        <v>727</v>
      </c>
      <c r="T38" s="77" t="s">
        <v>728</v>
      </c>
      <c r="U38" s="78" t="s">
        <v>723</v>
      </c>
      <c r="V38" s="79" t="s">
        <v>729</v>
      </c>
    </row>
    <row r="39" spans="1:23" ht="17.100000000000001" customHeight="1">
      <c r="A39" s="73"/>
      <c r="Q39" s="4" t="s">
        <v>611</v>
      </c>
      <c r="R39" s="4" t="s">
        <v>646</v>
      </c>
      <c r="S39" s="5" t="s">
        <v>730</v>
      </c>
      <c r="T39" s="77" t="s">
        <v>731</v>
      </c>
      <c r="U39" s="78" t="s">
        <v>732</v>
      </c>
      <c r="V39" s="79" t="s">
        <v>733</v>
      </c>
    </row>
    <row r="40" spans="1:23" ht="17.100000000000001" customHeight="1">
      <c r="A40" s="73"/>
      <c r="Q40" s="4" t="s">
        <v>617</v>
      </c>
      <c r="R40" s="4" t="s">
        <v>629</v>
      </c>
      <c r="S40" s="5" t="s">
        <v>734</v>
      </c>
      <c r="T40" s="77" t="s">
        <v>731</v>
      </c>
      <c r="U40" s="78" t="s">
        <v>732</v>
      </c>
      <c r="V40" s="79" t="s">
        <v>733</v>
      </c>
    </row>
    <row r="41" spans="1:23" ht="17.100000000000001" customHeight="1">
      <c r="A41" s="73"/>
      <c r="Q41" s="4" t="s">
        <v>614</v>
      </c>
      <c r="R41" s="4" t="s">
        <v>735</v>
      </c>
      <c r="S41" s="5" t="s">
        <v>736</v>
      </c>
      <c r="T41" s="77" t="s">
        <v>737</v>
      </c>
      <c r="U41" s="78" t="s">
        <v>723</v>
      </c>
      <c r="V41" s="79" t="s">
        <v>738</v>
      </c>
    </row>
    <row r="42" spans="1:23" s="72" customFormat="1" ht="17.100000000000001" customHeight="1">
      <c r="A42" s="64">
        <v>19</v>
      </c>
      <c r="B42" s="65" t="str">
        <f>VLOOKUP(A42,[1]selection!B:C,2,TRUE)</f>
        <v>Belecheanu2005</v>
      </c>
      <c r="C42" s="66" t="s">
        <v>604</v>
      </c>
      <c r="D42" s="67" t="s">
        <v>739</v>
      </c>
      <c r="E42" s="66">
        <v>1</v>
      </c>
      <c r="F42" s="68">
        <v>1</v>
      </c>
      <c r="G42" s="68"/>
      <c r="H42" s="68"/>
      <c r="I42" s="68"/>
      <c r="J42" s="68">
        <v>1</v>
      </c>
      <c r="K42" s="68"/>
      <c r="L42" s="68"/>
      <c r="M42" s="68"/>
      <c r="N42" s="69"/>
      <c r="O42" s="68" t="s">
        <v>609</v>
      </c>
      <c r="P42" s="69" t="s">
        <v>616</v>
      </c>
      <c r="Q42" s="68" t="s">
        <v>611</v>
      </c>
      <c r="R42" s="68" t="s">
        <v>646</v>
      </c>
      <c r="S42" s="67" t="s">
        <v>730</v>
      </c>
      <c r="T42" s="70" t="s">
        <v>740</v>
      </c>
      <c r="U42" s="71" t="s">
        <v>741</v>
      </c>
      <c r="V42" s="80" t="s">
        <v>742</v>
      </c>
      <c r="W42" s="71"/>
    </row>
    <row r="43" spans="1:23" ht="17.100000000000001" customHeight="1">
      <c r="A43" s="73"/>
      <c r="Q43" s="4" t="s">
        <v>693</v>
      </c>
      <c r="R43" s="4" t="s">
        <v>694</v>
      </c>
      <c r="S43" s="5" t="s">
        <v>695</v>
      </c>
      <c r="T43" s="77" t="s">
        <v>743</v>
      </c>
      <c r="U43" s="78" t="s">
        <v>741</v>
      </c>
      <c r="V43" s="79" t="s">
        <v>742</v>
      </c>
    </row>
    <row r="44" spans="1:23" s="88" customFormat="1" ht="17.100000000000001" customHeight="1">
      <c r="A44" s="81"/>
      <c r="B44" s="74"/>
      <c r="C44" s="82"/>
      <c r="D44" s="83"/>
      <c r="E44" s="82"/>
      <c r="F44" s="74"/>
      <c r="G44" s="74"/>
      <c r="H44" s="74"/>
      <c r="I44" s="74"/>
      <c r="J44" s="74"/>
      <c r="K44" s="74"/>
      <c r="L44" s="74"/>
      <c r="M44" s="74"/>
      <c r="N44" s="84"/>
      <c r="O44" s="74"/>
      <c r="P44" s="84"/>
      <c r="Q44" s="74" t="s">
        <v>693</v>
      </c>
      <c r="R44" s="74" t="s">
        <v>720</v>
      </c>
      <c r="S44" s="83" t="s">
        <v>721</v>
      </c>
      <c r="T44" s="85" t="s">
        <v>744</v>
      </c>
      <c r="U44" s="86" t="s">
        <v>741</v>
      </c>
      <c r="V44" s="87" t="s">
        <v>742</v>
      </c>
      <c r="W44" s="86"/>
    </row>
    <row r="45" spans="1:23" s="88" customFormat="1" ht="17.100000000000001" customHeight="1">
      <c r="A45" s="81"/>
      <c r="B45" s="74"/>
      <c r="C45" s="82"/>
      <c r="D45" s="83"/>
      <c r="E45" s="82"/>
      <c r="F45" s="74"/>
      <c r="G45" s="74"/>
      <c r="H45" s="74"/>
      <c r="I45" s="74"/>
      <c r="J45" s="74"/>
      <c r="K45" s="74"/>
      <c r="L45" s="74"/>
      <c r="M45" s="74"/>
      <c r="N45" s="84"/>
      <c r="O45" s="74"/>
      <c r="P45" s="84"/>
      <c r="Q45" s="74" t="s">
        <v>611</v>
      </c>
      <c r="R45" s="74" t="s">
        <v>646</v>
      </c>
      <c r="S45" s="83" t="s">
        <v>647</v>
      </c>
      <c r="T45" s="85" t="s">
        <v>745</v>
      </c>
      <c r="U45" s="86" t="s">
        <v>741</v>
      </c>
      <c r="V45" s="87" t="s">
        <v>742</v>
      </c>
      <c r="W45" s="86"/>
    </row>
    <row r="46" spans="1:23" s="88" customFormat="1" ht="17.100000000000001" customHeight="1">
      <c r="A46" s="81"/>
      <c r="B46" s="74"/>
      <c r="C46" s="82"/>
      <c r="D46" s="83"/>
      <c r="E46" s="82"/>
      <c r="F46" s="74"/>
      <c r="G46" s="74"/>
      <c r="H46" s="74"/>
      <c r="I46" s="74"/>
      <c r="J46" s="74"/>
      <c r="K46" s="74"/>
      <c r="L46" s="74"/>
      <c r="M46" s="74"/>
      <c r="N46" s="84"/>
      <c r="O46" s="74"/>
      <c r="P46" s="84"/>
      <c r="Q46" s="74" t="s">
        <v>611</v>
      </c>
      <c r="R46" s="74" t="s">
        <v>646</v>
      </c>
      <c r="S46" s="83" t="s">
        <v>687</v>
      </c>
      <c r="T46" s="85" t="s">
        <v>746</v>
      </c>
      <c r="U46" s="86" t="s">
        <v>741</v>
      </c>
      <c r="V46" s="87" t="s">
        <v>742</v>
      </c>
      <c r="W46" s="86"/>
    </row>
    <row r="47" spans="1:23" s="88" customFormat="1" ht="17.100000000000001" customHeight="1">
      <c r="A47" s="81"/>
      <c r="B47" s="74"/>
      <c r="C47" s="82"/>
      <c r="D47" s="83"/>
      <c r="E47" s="82"/>
      <c r="F47" s="74"/>
      <c r="G47" s="74"/>
      <c r="H47" s="74"/>
      <c r="I47" s="74"/>
      <c r="J47" s="74"/>
      <c r="K47" s="74"/>
      <c r="L47" s="74"/>
      <c r="M47" s="74"/>
      <c r="N47" s="84"/>
      <c r="O47" s="74"/>
      <c r="P47" s="84"/>
      <c r="Q47" s="4" t="s">
        <v>693</v>
      </c>
      <c r="R47" s="4" t="s">
        <v>720</v>
      </c>
      <c r="S47" s="5" t="s">
        <v>727</v>
      </c>
      <c r="T47" s="85" t="s">
        <v>747</v>
      </c>
      <c r="U47" s="86" t="s">
        <v>741</v>
      </c>
      <c r="V47" s="87" t="s">
        <v>742</v>
      </c>
      <c r="W47" s="86"/>
    </row>
    <row r="48" spans="1:23" s="88" customFormat="1" ht="17.100000000000001" customHeight="1">
      <c r="A48" s="81"/>
      <c r="B48" s="74"/>
      <c r="C48" s="82"/>
      <c r="D48" s="83"/>
      <c r="E48" s="82"/>
      <c r="F48" s="74"/>
      <c r="G48" s="74"/>
      <c r="H48" s="74"/>
      <c r="I48" s="74"/>
      <c r="J48" s="74"/>
      <c r="K48" s="74"/>
      <c r="L48" s="74"/>
      <c r="M48" s="74"/>
      <c r="N48" s="84"/>
      <c r="O48" s="74"/>
      <c r="P48" s="84"/>
      <c r="Q48" s="74" t="s">
        <v>693</v>
      </c>
      <c r="R48" s="74" t="s">
        <v>717</v>
      </c>
      <c r="S48" s="83" t="s">
        <v>718</v>
      </c>
      <c r="T48" s="85" t="s">
        <v>747</v>
      </c>
      <c r="U48" s="86" t="s">
        <v>741</v>
      </c>
      <c r="V48" s="87" t="s">
        <v>742</v>
      </c>
      <c r="W48" s="86"/>
    </row>
    <row r="49" spans="1:23" s="88" customFormat="1" ht="17.100000000000001" customHeight="1">
      <c r="A49" s="81"/>
      <c r="B49" s="74"/>
      <c r="C49" s="82"/>
      <c r="D49" s="83"/>
      <c r="E49" s="82"/>
      <c r="F49" s="74"/>
      <c r="G49" s="74"/>
      <c r="H49" s="74"/>
      <c r="I49" s="74"/>
      <c r="J49" s="74"/>
      <c r="K49" s="74"/>
      <c r="L49" s="74"/>
      <c r="M49" s="74"/>
      <c r="N49" s="84"/>
      <c r="O49" s="74"/>
      <c r="P49" s="84"/>
      <c r="Q49" s="74" t="s">
        <v>617</v>
      </c>
      <c r="R49" s="74" t="s">
        <v>629</v>
      </c>
      <c r="S49" s="83" t="s">
        <v>748</v>
      </c>
      <c r="T49" s="85" t="s">
        <v>747</v>
      </c>
      <c r="U49" s="86" t="s">
        <v>741</v>
      </c>
      <c r="V49" s="87" t="s">
        <v>742</v>
      </c>
      <c r="W49" s="86"/>
    </row>
    <row r="50" spans="1:23" s="88" customFormat="1" ht="17.100000000000001" customHeight="1">
      <c r="A50" s="81"/>
      <c r="B50" s="74"/>
      <c r="C50" s="82"/>
      <c r="D50" s="83"/>
      <c r="E50" s="82"/>
      <c r="F50" s="74"/>
      <c r="G50" s="74"/>
      <c r="H50" s="74"/>
      <c r="I50" s="74"/>
      <c r="J50" s="74"/>
      <c r="K50" s="74"/>
      <c r="L50" s="74"/>
      <c r="M50" s="74"/>
      <c r="N50" s="84"/>
      <c r="O50" s="74"/>
      <c r="P50" s="84"/>
      <c r="Q50" s="4" t="s">
        <v>614</v>
      </c>
      <c r="R50" s="4" t="s">
        <v>662</v>
      </c>
      <c r="S50" s="5" t="s">
        <v>712</v>
      </c>
      <c r="T50" s="85" t="s">
        <v>749</v>
      </c>
      <c r="U50" s="86" t="s">
        <v>741</v>
      </c>
      <c r="V50" s="87" t="s">
        <v>742</v>
      </c>
      <c r="W50" s="86"/>
    </row>
    <row r="51" spans="1:23" s="88" customFormat="1" ht="17.100000000000001" customHeight="1">
      <c r="A51" s="81"/>
      <c r="B51" s="74"/>
      <c r="C51" s="82"/>
      <c r="D51" s="83"/>
      <c r="E51" s="82"/>
      <c r="F51" s="74"/>
      <c r="G51" s="74"/>
      <c r="H51" s="74"/>
      <c r="I51" s="74"/>
      <c r="J51" s="74"/>
      <c r="K51" s="74"/>
      <c r="L51" s="74"/>
      <c r="M51" s="74"/>
      <c r="N51" s="84"/>
      <c r="O51" s="74"/>
      <c r="P51" s="84"/>
      <c r="Q51" s="4" t="s">
        <v>614</v>
      </c>
      <c r="R51" s="4" t="s">
        <v>662</v>
      </c>
      <c r="S51" s="83" t="s">
        <v>750</v>
      </c>
      <c r="T51" s="85" t="s">
        <v>751</v>
      </c>
      <c r="U51" s="86" t="s">
        <v>741</v>
      </c>
      <c r="V51" s="87" t="s">
        <v>742</v>
      </c>
      <c r="W51" s="86"/>
    </row>
    <row r="52" spans="1:23" s="88" customFormat="1" ht="17.100000000000001" customHeight="1">
      <c r="A52" s="81"/>
      <c r="B52" s="74"/>
      <c r="C52" s="82"/>
      <c r="D52" s="83"/>
      <c r="E52" s="82"/>
      <c r="F52" s="74"/>
      <c r="G52" s="74"/>
      <c r="H52" s="74"/>
      <c r="I52" s="74"/>
      <c r="J52" s="74"/>
      <c r="K52" s="74"/>
      <c r="L52" s="74"/>
      <c r="M52" s="74"/>
      <c r="N52" s="84"/>
      <c r="O52" s="74"/>
      <c r="P52" s="84"/>
      <c r="Q52" s="74" t="s">
        <v>617</v>
      </c>
      <c r="R52" s="74" t="s">
        <v>629</v>
      </c>
      <c r="S52" s="83" t="s">
        <v>752</v>
      </c>
      <c r="T52" s="85" t="s">
        <v>753</v>
      </c>
      <c r="U52" s="86" t="s">
        <v>741</v>
      </c>
      <c r="V52" s="87" t="s">
        <v>742</v>
      </c>
      <c r="W52" s="86"/>
    </row>
    <row r="53" spans="1:23" s="88" customFormat="1" ht="17.100000000000001" customHeight="1">
      <c r="A53" s="81"/>
      <c r="B53" s="74"/>
      <c r="C53" s="82"/>
      <c r="D53" s="83"/>
      <c r="E53" s="82"/>
      <c r="F53" s="74"/>
      <c r="G53" s="74"/>
      <c r="H53" s="74"/>
      <c r="I53" s="74"/>
      <c r="J53" s="74"/>
      <c r="K53" s="74"/>
      <c r="L53" s="74"/>
      <c r="M53" s="74"/>
      <c r="N53" s="84"/>
      <c r="O53" s="74"/>
      <c r="P53" s="84"/>
      <c r="Q53" s="4" t="s">
        <v>614</v>
      </c>
      <c r="R53" s="4" t="s">
        <v>662</v>
      </c>
      <c r="S53" s="83" t="s">
        <v>663</v>
      </c>
      <c r="T53" s="85" t="s">
        <v>754</v>
      </c>
      <c r="U53" s="86" t="s">
        <v>741</v>
      </c>
      <c r="V53" s="87" t="s">
        <v>742</v>
      </c>
      <c r="W53" s="86"/>
    </row>
    <row r="54" spans="1:23" s="88" customFormat="1" ht="17.100000000000001" customHeight="1">
      <c r="A54" s="81"/>
      <c r="B54" s="74"/>
      <c r="C54" s="82"/>
      <c r="D54" s="83"/>
      <c r="E54" s="82"/>
      <c r="F54" s="74"/>
      <c r="G54" s="74"/>
      <c r="H54" s="74"/>
      <c r="I54" s="74"/>
      <c r="J54" s="74"/>
      <c r="K54" s="74"/>
      <c r="L54" s="74"/>
      <c r="M54" s="74"/>
      <c r="N54" s="84"/>
      <c r="O54" s="74"/>
      <c r="P54" s="84"/>
      <c r="Q54" s="74" t="s">
        <v>693</v>
      </c>
      <c r="R54" s="74" t="s">
        <v>694</v>
      </c>
      <c r="S54" s="83" t="s">
        <v>755</v>
      </c>
      <c r="T54" s="85" t="s">
        <v>756</v>
      </c>
      <c r="U54" s="86" t="s">
        <v>741</v>
      </c>
      <c r="V54" s="87" t="s">
        <v>742</v>
      </c>
      <c r="W54" s="86"/>
    </row>
    <row r="55" spans="1:23" s="88" customFormat="1" ht="17.100000000000001" customHeight="1">
      <c r="A55" s="81"/>
      <c r="B55" s="74"/>
      <c r="C55" s="82"/>
      <c r="D55" s="83"/>
      <c r="E55" s="82"/>
      <c r="F55" s="74"/>
      <c r="G55" s="74"/>
      <c r="H55" s="74"/>
      <c r="I55" s="74"/>
      <c r="J55" s="74"/>
      <c r="K55" s="74"/>
      <c r="L55" s="74"/>
      <c r="M55" s="74"/>
      <c r="N55" s="84"/>
      <c r="O55" s="74"/>
      <c r="P55" s="84"/>
      <c r="Q55" s="74" t="s">
        <v>620</v>
      </c>
      <c r="R55" s="74" t="s">
        <v>629</v>
      </c>
      <c r="S55" s="83" t="s">
        <v>757</v>
      </c>
      <c r="T55" s="85" t="s">
        <v>758</v>
      </c>
      <c r="U55" s="86" t="s">
        <v>741</v>
      </c>
      <c r="V55" s="87" t="s">
        <v>742</v>
      </c>
      <c r="W55" s="86"/>
    </row>
    <row r="56" spans="1:23" s="97" customFormat="1" ht="17.100000000000001" customHeight="1">
      <c r="A56" s="89">
        <v>21</v>
      </c>
      <c r="B56" s="65" t="str">
        <f>VLOOKUP(A56,[1]selection!B:C,2,TRUE)</f>
        <v>Bertoni2015</v>
      </c>
      <c r="C56" s="90" t="s">
        <v>604</v>
      </c>
      <c r="D56" s="91" t="s">
        <v>759</v>
      </c>
      <c r="E56" s="90">
        <v>1</v>
      </c>
      <c r="F56" s="65">
        <v>1</v>
      </c>
      <c r="G56" s="65">
        <v>1</v>
      </c>
      <c r="H56" s="65"/>
      <c r="I56" s="65"/>
      <c r="J56" s="65">
        <v>1</v>
      </c>
      <c r="K56" s="65">
        <v>1</v>
      </c>
      <c r="L56" s="65"/>
      <c r="M56" s="65"/>
      <c r="N56" s="92"/>
      <c r="O56" s="65" t="s">
        <v>605</v>
      </c>
      <c r="P56" s="92" t="s">
        <v>610</v>
      </c>
      <c r="Q56" s="65" t="s">
        <v>693</v>
      </c>
      <c r="R56" s="65" t="s">
        <v>694</v>
      </c>
      <c r="S56" s="93" t="s">
        <v>695</v>
      </c>
      <c r="T56" s="94" t="s">
        <v>760</v>
      </c>
      <c r="U56" s="95" t="s">
        <v>761</v>
      </c>
      <c r="V56" s="96" t="s">
        <v>762</v>
      </c>
      <c r="W56" s="95"/>
    </row>
    <row r="57" spans="1:23" s="88" customFormat="1" ht="17.100000000000001" customHeight="1">
      <c r="A57" s="81"/>
      <c r="B57" s="74"/>
      <c r="C57" s="82"/>
      <c r="D57" s="83"/>
      <c r="E57" s="82"/>
      <c r="F57" s="74"/>
      <c r="G57" s="74"/>
      <c r="H57" s="74"/>
      <c r="I57" s="74"/>
      <c r="J57" s="74"/>
      <c r="K57" s="74"/>
      <c r="L57" s="74"/>
      <c r="M57" s="74"/>
      <c r="N57" s="84"/>
      <c r="O57" s="74"/>
      <c r="P57" s="84"/>
      <c r="Q57" s="74" t="s">
        <v>693</v>
      </c>
      <c r="R57" s="74" t="s">
        <v>694</v>
      </c>
      <c r="S57" s="83" t="s">
        <v>763</v>
      </c>
      <c r="T57" s="85" t="s">
        <v>764</v>
      </c>
      <c r="U57" s="88" t="s">
        <v>761</v>
      </c>
      <c r="V57" s="87" t="s">
        <v>765</v>
      </c>
      <c r="W57" s="86"/>
    </row>
    <row r="58" spans="1:23" s="88" customFormat="1" ht="17.100000000000001" customHeight="1">
      <c r="A58" s="81"/>
      <c r="B58" s="74"/>
      <c r="C58" s="82"/>
      <c r="D58" s="83"/>
      <c r="E58" s="82"/>
      <c r="F58" s="74"/>
      <c r="G58" s="74"/>
      <c r="H58" s="74"/>
      <c r="I58" s="74"/>
      <c r="J58" s="74"/>
      <c r="K58" s="74"/>
      <c r="L58" s="74"/>
      <c r="M58" s="74"/>
      <c r="N58" s="84"/>
      <c r="O58" s="74"/>
      <c r="P58" s="84"/>
      <c r="Q58" s="74" t="s">
        <v>693</v>
      </c>
      <c r="R58" s="74" t="s">
        <v>694</v>
      </c>
      <c r="S58" s="83" t="s">
        <v>755</v>
      </c>
      <c r="T58" s="85" t="s">
        <v>766</v>
      </c>
      <c r="U58" s="86" t="s">
        <v>761</v>
      </c>
      <c r="V58" s="87" t="s">
        <v>762</v>
      </c>
      <c r="W58" s="86"/>
    </row>
    <row r="59" spans="1:23" s="97" customFormat="1" ht="17.100000000000001" customHeight="1">
      <c r="A59" s="89">
        <v>22</v>
      </c>
      <c r="B59" s="65" t="str">
        <f>VLOOKUP(A59,[1]selection!B:C,2,TRUE)</f>
        <v>Bertoni2020</v>
      </c>
      <c r="C59" s="90" t="s">
        <v>604</v>
      </c>
      <c r="D59" s="93" t="s">
        <v>767</v>
      </c>
      <c r="E59" s="90"/>
      <c r="F59" s="65">
        <v>1</v>
      </c>
      <c r="G59" s="65"/>
      <c r="H59" s="65"/>
      <c r="I59" s="65">
        <v>1</v>
      </c>
      <c r="J59" s="65">
        <v>1</v>
      </c>
      <c r="K59" s="65"/>
      <c r="L59" s="65"/>
      <c r="M59" s="65"/>
      <c r="N59" s="92"/>
      <c r="O59" s="65" t="s">
        <v>609</v>
      </c>
      <c r="P59" s="92" t="s">
        <v>616</v>
      </c>
      <c r="Q59" s="65" t="s">
        <v>614</v>
      </c>
      <c r="R59" s="65" t="s">
        <v>662</v>
      </c>
      <c r="S59" s="93" t="s">
        <v>663</v>
      </c>
      <c r="T59" s="94" t="s">
        <v>768</v>
      </c>
      <c r="U59" s="95" t="s">
        <v>769</v>
      </c>
      <c r="V59" s="96" t="s">
        <v>770</v>
      </c>
      <c r="W59" s="95"/>
    </row>
    <row r="60" spans="1:23" s="88" customFormat="1" ht="17.100000000000001" customHeight="1">
      <c r="A60" s="81"/>
      <c r="B60" s="74"/>
      <c r="C60" s="82"/>
      <c r="D60" s="83"/>
      <c r="E60" s="82"/>
      <c r="F60" s="74"/>
      <c r="G60" s="74"/>
      <c r="H60" s="74"/>
      <c r="I60" s="74"/>
      <c r="J60" s="74"/>
      <c r="K60" s="74"/>
      <c r="L60" s="74"/>
      <c r="M60" s="74"/>
      <c r="N60" s="84"/>
      <c r="O60" s="74"/>
      <c r="P60" s="84"/>
      <c r="Q60" s="74" t="s">
        <v>693</v>
      </c>
      <c r="R60" s="74" t="s">
        <v>720</v>
      </c>
      <c r="S60" s="83" t="s">
        <v>771</v>
      </c>
      <c r="T60" s="85" t="s">
        <v>768</v>
      </c>
      <c r="U60" s="86" t="s">
        <v>769</v>
      </c>
      <c r="V60" s="87" t="s">
        <v>770</v>
      </c>
      <c r="W60" s="86"/>
    </row>
    <row r="61" spans="1:23" s="88" customFormat="1" ht="17.100000000000001" customHeight="1">
      <c r="A61" s="81"/>
      <c r="B61" s="74"/>
      <c r="C61" s="82"/>
      <c r="D61" s="83"/>
      <c r="E61" s="82"/>
      <c r="F61" s="74"/>
      <c r="G61" s="74"/>
      <c r="H61" s="74"/>
      <c r="I61" s="74"/>
      <c r="J61" s="74"/>
      <c r="K61" s="74"/>
      <c r="L61" s="74"/>
      <c r="M61" s="74"/>
      <c r="N61" s="84"/>
      <c r="O61" s="74"/>
      <c r="P61" s="84"/>
      <c r="Q61" s="74" t="s">
        <v>693</v>
      </c>
      <c r="R61" s="74" t="s">
        <v>772</v>
      </c>
      <c r="S61" s="83" t="s">
        <v>773</v>
      </c>
      <c r="T61" s="85" t="s">
        <v>774</v>
      </c>
      <c r="U61" s="86" t="s">
        <v>769</v>
      </c>
      <c r="V61" s="87" t="s">
        <v>770</v>
      </c>
      <c r="W61" s="86"/>
    </row>
    <row r="62" spans="1:23" s="88" customFormat="1" ht="17.100000000000001" customHeight="1">
      <c r="A62" s="81"/>
      <c r="B62" s="74"/>
      <c r="C62" s="82"/>
      <c r="D62" s="83"/>
      <c r="E62" s="82"/>
      <c r="F62" s="74"/>
      <c r="G62" s="74"/>
      <c r="H62" s="74"/>
      <c r="I62" s="74"/>
      <c r="J62" s="74"/>
      <c r="K62" s="74"/>
      <c r="L62" s="74"/>
      <c r="M62" s="74"/>
      <c r="N62" s="84"/>
      <c r="O62" s="74"/>
      <c r="P62" s="84"/>
      <c r="Q62" s="74" t="s">
        <v>693</v>
      </c>
      <c r="R62" s="74" t="s">
        <v>717</v>
      </c>
      <c r="S62" s="83" t="s">
        <v>718</v>
      </c>
      <c r="T62" s="85" t="s">
        <v>775</v>
      </c>
      <c r="U62" s="86" t="s">
        <v>769</v>
      </c>
      <c r="V62" s="87" t="s">
        <v>776</v>
      </c>
      <c r="W62" s="86"/>
    </row>
    <row r="63" spans="1:23" s="88" customFormat="1" ht="17.100000000000001" customHeight="1">
      <c r="A63" s="81"/>
      <c r="B63" s="74"/>
      <c r="C63" s="82"/>
      <c r="D63" s="83"/>
      <c r="E63" s="82"/>
      <c r="F63" s="74"/>
      <c r="G63" s="74"/>
      <c r="H63" s="74"/>
      <c r="I63" s="74"/>
      <c r="J63" s="74"/>
      <c r="K63" s="74"/>
      <c r="L63" s="74"/>
      <c r="M63" s="74"/>
      <c r="N63" s="84"/>
      <c r="O63" s="74"/>
      <c r="P63" s="84"/>
      <c r="Q63" s="74" t="s">
        <v>693</v>
      </c>
      <c r="R63" s="74" t="s">
        <v>694</v>
      </c>
      <c r="S63" s="83" t="s">
        <v>777</v>
      </c>
      <c r="T63" s="85" t="s">
        <v>775</v>
      </c>
      <c r="U63" s="86" t="s">
        <v>769</v>
      </c>
      <c r="V63" s="87" t="s">
        <v>776</v>
      </c>
      <c r="W63" s="86"/>
    </row>
    <row r="64" spans="1:23" s="88" customFormat="1" ht="17.100000000000001" customHeight="1">
      <c r="A64" s="81"/>
      <c r="B64" s="74"/>
      <c r="C64" s="82"/>
      <c r="D64" s="83"/>
      <c r="E64" s="82"/>
      <c r="F64" s="74"/>
      <c r="G64" s="74"/>
      <c r="H64" s="74"/>
      <c r="I64" s="74"/>
      <c r="J64" s="74"/>
      <c r="K64" s="74"/>
      <c r="L64" s="74"/>
      <c r="M64" s="74"/>
      <c r="N64" s="84"/>
      <c r="O64" s="74"/>
      <c r="P64" s="84"/>
      <c r="Q64" s="74" t="s">
        <v>614</v>
      </c>
      <c r="R64" s="74" t="s">
        <v>662</v>
      </c>
      <c r="S64" s="83" t="s">
        <v>665</v>
      </c>
      <c r="T64" s="85" t="s">
        <v>775</v>
      </c>
      <c r="U64" s="86" t="s">
        <v>769</v>
      </c>
      <c r="V64" s="87" t="s">
        <v>776</v>
      </c>
      <c r="W64" s="86"/>
    </row>
    <row r="65" spans="1:23" s="88" customFormat="1" ht="17.100000000000001" customHeight="1">
      <c r="A65" s="81"/>
      <c r="B65" s="74"/>
      <c r="C65" s="82"/>
      <c r="D65" s="83"/>
      <c r="E65" s="82"/>
      <c r="F65" s="74"/>
      <c r="G65" s="74"/>
      <c r="H65" s="74"/>
      <c r="I65" s="74"/>
      <c r="J65" s="74"/>
      <c r="K65" s="74"/>
      <c r="L65" s="74"/>
      <c r="M65" s="74"/>
      <c r="N65" s="84"/>
      <c r="O65" s="74"/>
      <c r="P65" s="84"/>
      <c r="Q65" s="74" t="s">
        <v>614</v>
      </c>
      <c r="R65" s="74" t="s">
        <v>662</v>
      </c>
      <c r="S65" s="83" t="s">
        <v>736</v>
      </c>
      <c r="T65" s="85" t="s">
        <v>775</v>
      </c>
      <c r="U65" s="86" t="s">
        <v>769</v>
      </c>
      <c r="V65" s="87" t="s">
        <v>776</v>
      </c>
      <c r="W65" s="86"/>
    </row>
    <row r="66" spans="1:23" s="88" customFormat="1" ht="17.100000000000001" customHeight="1">
      <c r="A66" s="81"/>
      <c r="B66" s="74"/>
      <c r="C66" s="82"/>
      <c r="D66" s="83"/>
      <c r="E66" s="82"/>
      <c r="F66" s="74"/>
      <c r="G66" s="74"/>
      <c r="H66" s="74"/>
      <c r="I66" s="74"/>
      <c r="J66" s="74"/>
      <c r="K66" s="74"/>
      <c r="L66" s="74"/>
      <c r="M66" s="74"/>
      <c r="N66" s="84"/>
      <c r="O66" s="74"/>
      <c r="P66" s="84"/>
      <c r="Q66" s="74" t="s">
        <v>620</v>
      </c>
      <c r="R66" s="74" t="s">
        <v>629</v>
      </c>
      <c r="S66" s="83" t="s">
        <v>778</v>
      </c>
      <c r="T66" s="85" t="s">
        <v>779</v>
      </c>
      <c r="U66" s="86" t="s">
        <v>769</v>
      </c>
      <c r="V66" s="87" t="s">
        <v>780</v>
      </c>
      <c r="W66" s="86"/>
    </row>
    <row r="67" spans="1:23" s="97" customFormat="1" ht="17.100000000000001" customHeight="1">
      <c r="A67" s="89">
        <v>23</v>
      </c>
      <c r="B67" s="65" t="str">
        <f>VLOOKUP(A67,[1]selection!B:C,2,TRUE)</f>
        <v>Bertoni2017</v>
      </c>
      <c r="C67" s="90" t="s">
        <v>621</v>
      </c>
      <c r="D67" s="93" t="s">
        <v>781</v>
      </c>
      <c r="E67" s="90"/>
      <c r="F67" s="65"/>
      <c r="G67" s="65"/>
      <c r="H67" s="65"/>
      <c r="I67" s="65"/>
      <c r="J67" s="65"/>
      <c r="K67" s="65">
        <v>1</v>
      </c>
      <c r="L67" s="65"/>
      <c r="M67" s="65"/>
      <c r="N67" s="92"/>
      <c r="O67" s="65" t="s">
        <v>605</v>
      </c>
      <c r="P67" s="92" t="s">
        <v>613</v>
      </c>
      <c r="Q67" s="65" t="s">
        <v>693</v>
      </c>
      <c r="R67" s="65" t="s">
        <v>694</v>
      </c>
      <c r="S67" s="93" t="s">
        <v>782</v>
      </c>
      <c r="T67" s="94" t="s">
        <v>783</v>
      </c>
      <c r="U67" s="95" t="s">
        <v>784</v>
      </c>
      <c r="V67" s="96" t="s">
        <v>785</v>
      </c>
      <c r="W67" s="95"/>
    </row>
    <row r="68" spans="1:23" s="88" customFormat="1" ht="17.100000000000001" customHeight="1">
      <c r="A68" s="81"/>
      <c r="B68" s="74"/>
      <c r="C68" s="82"/>
      <c r="D68" s="83"/>
      <c r="E68" s="82"/>
      <c r="F68" s="74"/>
      <c r="G68" s="74"/>
      <c r="H68" s="74"/>
      <c r="I68" s="74"/>
      <c r="J68" s="74"/>
      <c r="K68" s="74"/>
      <c r="L68" s="74"/>
      <c r="M68" s="74"/>
      <c r="N68" s="84"/>
      <c r="O68" s="74"/>
      <c r="P68" s="84"/>
      <c r="Q68" s="74" t="s">
        <v>693</v>
      </c>
      <c r="R68" s="74"/>
      <c r="S68" s="83" t="s">
        <v>755</v>
      </c>
      <c r="T68" s="85" t="s">
        <v>783</v>
      </c>
      <c r="U68" s="86" t="s">
        <v>702</v>
      </c>
      <c r="V68" s="87"/>
      <c r="W68" s="86"/>
    </row>
    <row r="69" spans="1:23" s="88" customFormat="1" ht="17.100000000000001" customHeight="1">
      <c r="A69" s="81"/>
      <c r="B69" s="74"/>
      <c r="C69" s="82"/>
      <c r="D69" s="83"/>
      <c r="E69" s="82"/>
      <c r="F69" s="74"/>
      <c r="G69" s="74"/>
      <c r="H69" s="74"/>
      <c r="I69" s="74"/>
      <c r="J69" s="74"/>
      <c r="K69" s="74"/>
      <c r="L69" s="74"/>
      <c r="M69" s="74"/>
      <c r="N69" s="84"/>
      <c r="O69" s="74"/>
      <c r="P69" s="84"/>
      <c r="Q69" s="74" t="s">
        <v>693</v>
      </c>
      <c r="R69" s="74"/>
      <c r="S69" s="83" t="s">
        <v>786</v>
      </c>
      <c r="T69" s="85" t="s">
        <v>783</v>
      </c>
      <c r="U69" s="86" t="s">
        <v>702</v>
      </c>
      <c r="V69" s="87"/>
      <c r="W69" s="86"/>
    </row>
    <row r="70" spans="1:23" s="88" customFormat="1" ht="17.100000000000001" customHeight="1">
      <c r="A70" s="81"/>
      <c r="B70" s="74"/>
      <c r="C70" s="82"/>
      <c r="D70" s="83"/>
      <c r="E70" s="82"/>
      <c r="F70" s="74"/>
      <c r="G70" s="74"/>
      <c r="H70" s="74"/>
      <c r="I70" s="74"/>
      <c r="J70" s="74"/>
      <c r="K70" s="74"/>
      <c r="L70" s="74"/>
      <c r="M70" s="74"/>
      <c r="N70" s="84"/>
      <c r="O70" s="74"/>
      <c r="P70" s="84"/>
      <c r="Q70" s="74" t="s">
        <v>611</v>
      </c>
      <c r="R70" s="74"/>
      <c r="S70" s="83" t="s">
        <v>787</v>
      </c>
      <c r="T70" s="85" t="s">
        <v>783</v>
      </c>
      <c r="U70" s="86" t="s">
        <v>784</v>
      </c>
      <c r="V70" s="87" t="s">
        <v>785</v>
      </c>
      <c r="W70" s="86"/>
    </row>
    <row r="71" spans="1:23" s="88" customFormat="1" ht="17.100000000000001" customHeight="1">
      <c r="A71" s="81"/>
      <c r="B71" s="74"/>
      <c r="C71" s="82"/>
      <c r="D71" s="83"/>
      <c r="E71" s="82"/>
      <c r="F71" s="74"/>
      <c r="G71" s="74"/>
      <c r="H71" s="74"/>
      <c r="I71" s="74"/>
      <c r="J71" s="74"/>
      <c r="K71" s="74"/>
      <c r="L71" s="74"/>
      <c r="M71" s="74"/>
      <c r="N71" s="84"/>
      <c r="O71" s="74"/>
      <c r="P71" s="84"/>
      <c r="Q71" s="74" t="s">
        <v>614</v>
      </c>
      <c r="R71" s="74"/>
      <c r="S71" s="83" t="s">
        <v>788</v>
      </c>
      <c r="T71" s="85" t="s">
        <v>783</v>
      </c>
      <c r="U71" s="86" t="s">
        <v>789</v>
      </c>
      <c r="V71" s="87" t="s">
        <v>790</v>
      </c>
      <c r="W71" s="86"/>
    </row>
    <row r="72" spans="1:23" s="88" customFormat="1" ht="17.100000000000001" customHeight="1">
      <c r="A72" s="81"/>
      <c r="B72" s="74"/>
      <c r="C72" s="82"/>
      <c r="D72" s="83"/>
      <c r="E72" s="82"/>
      <c r="F72" s="74"/>
      <c r="G72" s="74"/>
      <c r="H72" s="74"/>
      <c r="I72" s="74"/>
      <c r="J72" s="74"/>
      <c r="K72" s="74"/>
      <c r="L72" s="74"/>
      <c r="M72" s="74"/>
      <c r="N72" s="84"/>
      <c r="O72" s="74"/>
      <c r="P72" s="84"/>
      <c r="Q72" s="74" t="s">
        <v>611</v>
      </c>
      <c r="R72" s="74"/>
      <c r="S72" s="83" t="s">
        <v>791</v>
      </c>
      <c r="T72" s="85" t="s">
        <v>783</v>
      </c>
      <c r="U72" s="86" t="s">
        <v>784</v>
      </c>
      <c r="V72" s="87" t="s">
        <v>785</v>
      </c>
      <c r="W72" s="86"/>
    </row>
    <row r="73" spans="1:23" s="88" customFormat="1" ht="17.100000000000001" customHeight="1">
      <c r="A73" s="81"/>
      <c r="B73" s="74"/>
      <c r="C73" s="82"/>
      <c r="D73" s="83"/>
      <c r="E73" s="82"/>
      <c r="F73" s="74"/>
      <c r="G73" s="74"/>
      <c r="H73" s="74"/>
      <c r="I73" s="74"/>
      <c r="J73" s="74"/>
      <c r="K73" s="74"/>
      <c r="L73" s="74"/>
      <c r="M73" s="74"/>
      <c r="N73" s="84"/>
      <c r="O73" s="74"/>
      <c r="P73" s="84"/>
      <c r="Q73" s="74" t="s">
        <v>611</v>
      </c>
      <c r="R73" s="74"/>
      <c r="S73" s="83" t="s">
        <v>792</v>
      </c>
      <c r="T73" s="85" t="s">
        <v>783</v>
      </c>
      <c r="U73" s="86" t="s">
        <v>784</v>
      </c>
      <c r="V73" s="87" t="s">
        <v>785</v>
      </c>
      <c r="W73" s="86"/>
    </row>
    <row r="74" spans="1:23" s="88" customFormat="1" ht="17.100000000000001" customHeight="1">
      <c r="A74" s="81"/>
      <c r="B74" s="74"/>
      <c r="C74" s="82"/>
      <c r="D74" s="83"/>
      <c r="E74" s="82"/>
      <c r="F74" s="74"/>
      <c r="G74" s="74"/>
      <c r="H74" s="74"/>
      <c r="I74" s="74"/>
      <c r="J74" s="74"/>
      <c r="K74" s="74"/>
      <c r="L74" s="74"/>
      <c r="M74" s="74"/>
      <c r="N74" s="84"/>
      <c r="O74" s="74"/>
      <c r="P74" s="84"/>
      <c r="Q74" s="74" t="s">
        <v>614</v>
      </c>
      <c r="R74" s="74"/>
      <c r="S74" s="83" t="s">
        <v>793</v>
      </c>
      <c r="T74" s="85" t="s">
        <v>783</v>
      </c>
      <c r="U74" s="86" t="s">
        <v>794</v>
      </c>
      <c r="V74" s="87" t="s">
        <v>795</v>
      </c>
      <c r="W74" s="86"/>
    </row>
    <row r="75" spans="1:23" s="88" customFormat="1" ht="17.100000000000001" customHeight="1">
      <c r="A75" s="81"/>
      <c r="B75" s="74"/>
      <c r="C75" s="82"/>
      <c r="D75" s="83"/>
      <c r="E75" s="82"/>
      <c r="F75" s="74"/>
      <c r="G75" s="74"/>
      <c r="H75" s="74"/>
      <c r="I75" s="74"/>
      <c r="J75" s="74"/>
      <c r="K75" s="74"/>
      <c r="L75" s="74"/>
      <c r="M75" s="74"/>
      <c r="N75" s="84"/>
      <c r="O75" s="74"/>
      <c r="P75" s="84"/>
      <c r="Q75" s="74" t="s">
        <v>614</v>
      </c>
      <c r="R75" s="74"/>
      <c r="S75" s="83" t="s">
        <v>796</v>
      </c>
      <c r="T75" s="85" t="s">
        <v>783</v>
      </c>
      <c r="U75" s="86" t="s">
        <v>794</v>
      </c>
      <c r="V75" s="87" t="s">
        <v>795</v>
      </c>
      <c r="W75" s="86"/>
    </row>
    <row r="76" spans="1:23" s="88" customFormat="1" ht="17.100000000000001" customHeight="1">
      <c r="A76" s="81"/>
      <c r="B76" s="74"/>
      <c r="C76" s="82"/>
      <c r="D76" s="83"/>
      <c r="E76" s="82"/>
      <c r="F76" s="74"/>
      <c r="G76" s="74"/>
      <c r="H76" s="74"/>
      <c r="I76" s="74"/>
      <c r="J76" s="74"/>
      <c r="K76" s="74"/>
      <c r="L76" s="74"/>
      <c r="M76" s="74"/>
      <c r="N76" s="84"/>
      <c r="O76" s="74"/>
      <c r="P76" s="84"/>
      <c r="Q76" s="74" t="s">
        <v>614</v>
      </c>
      <c r="R76" s="74"/>
      <c r="S76" s="83" t="s">
        <v>797</v>
      </c>
      <c r="T76" s="85" t="s">
        <v>783</v>
      </c>
      <c r="U76" s="86" t="s">
        <v>702</v>
      </c>
      <c r="V76" s="87"/>
      <c r="W76" s="86"/>
    </row>
    <row r="77" spans="1:23" s="88" customFormat="1" ht="17.100000000000001" customHeight="1">
      <c r="A77" s="81"/>
      <c r="B77" s="74"/>
      <c r="C77" s="82"/>
      <c r="D77" s="83"/>
      <c r="E77" s="82"/>
      <c r="F77" s="74"/>
      <c r="G77" s="74"/>
      <c r="H77" s="74"/>
      <c r="I77" s="74"/>
      <c r="J77" s="74"/>
      <c r="K77" s="74"/>
      <c r="L77" s="74"/>
      <c r="M77" s="74"/>
      <c r="N77" s="84"/>
      <c r="O77" s="74"/>
      <c r="P77" s="84"/>
      <c r="Q77" s="74" t="s">
        <v>614</v>
      </c>
      <c r="R77" s="74"/>
      <c r="S77" s="83" t="s">
        <v>798</v>
      </c>
      <c r="T77" s="85" t="s">
        <v>799</v>
      </c>
      <c r="U77" s="86" t="s">
        <v>702</v>
      </c>
      <c r="V77" s="87"/>
      <c r="W77" s="86"/>
    </row>
    <row r="78" spans="1:23" s="97" customFormat="1" ht="17.100000000000001" customHeight="1">
      <c r="A78" s="89">
        <v>24</v>
      </c>
      <c r="B78" s="65" t="str">
        <f>VLOOKUP(A78,[1]selection!B:C,2,TRUE)</f>
        <v>Bertoni2018</v>
      </c>
      <c r="C78" s="90" t="s">
        <v>604</v>
      </c>
      <c r="D78" s="93" t="s">
        <v>800</v>
      </c>
      <c r="E78" s="90"/>
      <c r="F78" s="65"/>
      <c r="G78" s="65"/>
      <c r="H78" s="65"/>
      <c r="I78" s="65"/>
      <c r="J78" s="65"/>
      <c r="K78" s="65"/>
      <c r="L78" s="65"/>
      <c r="M78" s="65"/>
      <c r="N78" s="92">
        <v>1</v>
      </c>
      <c r="O78" s="65" t="s">
        <v>605</v>
      </c>
      <c r="P78" s="92" t="s">
        <v>610</v>
      </c>
      <c r="Q78" s="90" t="s">
        <v>611</v>
      </c>
      <c r="R78" s="65"/>
      <c r="S78" s="93" t="s">
        <v>792</v>
      </c>
      <c r="T78" s="94" t="s">
        <v>801</v>
      </c>
      <c r="U78" s="95" t="s">
        <v>802</v>
      </c>
      <c r="V78" s="96" t="s">
        <v>803</v>
      </c>
      <c r="W78" s="95"/>
    </row>
    <row r="79" spans="1:23" s="88" customFormat="1" ht="17.100000000000001" customHeight="1">
      <c r="A79" s="81"/>
      <c r="B79" s="74"/>
      <c r="C79" s="82"/>
      <c r="D79" s="83"/>
      <c r="E79" s="82"/>
      <c r="F79" s="74"/>
      <c r="G79" s="74"/>
      <c r="H79" s="74"/>
      <c r="I79" s="74"/>
      <c r="J79" s="74"/>
      <c r="K79" s="74"/>
      <c r="L79" s="74"/>
      <c r="M79" s="74"/>
      <c r="N79" s="84"/>
      <c r="O79" s="74"/>
      <c r="P79" s="84"/>
      <c r="Q79" s="74" t="s">
        <v>611</v>
      </c>
      <c r="R79" s="74"/>
      <c r="S79" s="83" t="s">
        <v>804</v>
      </c>
      <c r="T79" s="85" t="s">
        <v>805</v>
      </c>
      <c r="U79" s="86" t="s">
        <v>802</v>
      </c>
      <c r="V79" s="87" t="s">
        <v>803</v>
      </c>
      <c r="W79" s="86"/>
    </row>
    <row r="80" spans="1:23" s="88" customFormat="1" ht="17.100000000000001" customHeight="1">
      <c r="A80" s="81"/>
      <c r="B80" s="74"/>
      <c r="C80" s="82"/>
      <c r="D80" s="83"/>
      <c r="E80" s="82"/>
      <c r="F80" s="74"/>
      <c r="G80" s="74"/>
      <c r="H80" s="74"/>
      <c r="I80" s="74"/>
      <c r="J80" s="74"/>
      <c r="K80" s="74"/>
      <c r="L80" s="74"/>
      <c r="M80" s="74"/>
      <c r="N80" s="84"/>
      <c r="O80" s="74"/>
      <c r="P80" s="84"/>
      <c r="Q80" s="74" t="s">
        <v>611</v>
      </c>
      <c r="R80" s="74"/>
      <c r="S80" s="83" t="s">
        <v>806</v>
      </c>
      <c r="T80" s="85" t="s">
        <v>805</v>
      </c>
      <c r="U80" s="86" t="s">
        <v>802</v>
      </c>
      <c r="V80" s="87" t="s">
        <v>803</v>
      </c>
      <c r="W80" s="86"/>
    </row>
    <row r="81" spans="1:23" s="88" customFormat="1" ht="17.100000000000001" customHeight="1">
      <c r="A81" s="81"/>
      <c r="B81" s="74"/>
      <c r="C81" s="82"/>
      <c r="D81" s="83"/>
      <c r="E81" s="82"/>
      <c r="F81" s="74"/>
      <c r="G81" s="74"/>
      <c r="H81" s="74"/>
      <c r="I81" s="74"/>
      <c r="J81" s="74"/>
      <c r="K81" s="74"/>
      <c r="L81" s="74"/>
      <c r="M81" s="74"/>
      <c r="N81" s="84"/>
      <c r="O81" s="74"/>
      <c r="P81" s="84"/>
      <c r="Q81" s="74" t="s">
        <v>614</v>
      </c>
      <c r="R81" s="74"/>
      <c r="S81" s="83" t="s">
        <v>788</v>
      </c>
      <c r="T81" s="85" t="s">
        <v>805</v>
      </c>
      <c r="U81" s="86" t="s">
        <v>802</v>
      </c>
      <c r="V81" s="87" t="s">
        <v>803</v>
      </c>
      <c r="W81" s="86"/>
    </row>
    <row r="82" spans="1:23" s="88" customFormat="1" ht="17.100000000000001" customHeight="1">
      <c r="A82" s="81"/>
      <c r="B82" s="74"/>
      <c r="C82" s="82"/>
      <c r="D82" s="83"/>
      <c r="E82" s="82"/>
      <c r="F82" s="74"/>
      <c r="G82" s="74"/>
      <c r="H82" s="74"/>
      <c r="I82" s="74"/>
      <c r="J82" s="74"/>
      <c r="K82" s="74"/>
      <c r="L82" s="74"/>
      <c r="M82" s="74"/>
      <c r="N82" s="84"/>
      <c r="O82" s="74"/>
      <c r="P82" s="84"/>
      <c r="Q82" s="74" t="s">
        <v>611</v>
      </c>
      <c r="R82" s="74"/>
      <c r="S82" s="83" t="s">
        <v>807</v>
      </c>
      <c r="T82" s="85" t="s">
        <v>808</v>
      </c>
      <c r="U82" s="86" t="s">
        <v>802</v>
      </c>
      <c r="V82" s="87" t="s">
        <v>803</v>
      </c>
      <c r="W82" s="86"/>
    </row>
    <row r="83" spans="1:23" s="88" customFormat="1" ht="17.100000000000001" customHeight="1">
      <c r="A83" s="81"/>
      <c r="B83" s="74"/>
      <c r="C83" s="82"/>
      <c r="D83" s="83"/>
      <c r="E83" s="82"/>
      <c r="F83" s="74"/>
      <c r="G83" s="74"/>
      <c r="H83" s="74"/>
      <c r="I83" s="74"/>
      <c r="J83" s="74"/>
      <c r="K83" s="74"/>
      <c r="L83" s="74"/>
      <c r="M83" s="74"/>
      <c r="N83" s="84"/>
      <c r="O83" s="74"/>
      <c r="P83" s="84"/>
      <c r="Q83" s="74" t="s">
        <v>620</v>
      </c>
      <c r="R83" s="74"/>
      <c r="S83" s="83" t="s">
        <v>676</v>
      </c>
      <c r="T83" s="85" t="s">
        <v>809</v>
      </c>
      <c r="U83" s="86" t="s">
        <v>802</v>
      </c>
      <c r="V83" s="87" t="s">
        <v>803</v>
      </c>
      <c r="W83" s="86"/>
    </row>
    <row r="84" spans="1:23" s="88" customFormat="1" ht="17.100000000000001" customHeight="1">
      <c r="A84" s="81"/>
      <c r="B84" s="74"/>
      <c r="C84" s="82"/>
      <c r="D84" s="83"/>
      <c r="E84" s="82"/>
      <c r="F84" s="74"/>
      <c r="G84" s="74"/>
      <c r="H84" s="74"/>
      <c r="I84" s="74"/>
      <c r="J84" s="74"/>
      <c r="K84" s="74"/>
      <c r="L84" s="74"/>
      <c r="M84" s="74"/>
      <c r="N84" s="84"/>
      <c r="O84" s="74"/>
      <c r="P84" s="84"/>
      <c r="Q84" s="74" t="s">
        <v>693</v>
      </c>
      <c r="R84" s="74"/>
      <c r="S84" s="83" t="s">
        <v>777</v>
      </c>
      <c r="T84" s="85" t="s">
        <v>810</v>
      </c>
      <c r="U84" s="86" t="s">
        <v>784</v>
      </c>
      <c r="V84" s="87" t="s">
        <v>803</v>
      </c>
      <c r="W84" s="86"/>
    </row>
    <row r="85" spans="1:23" s="97" customFormat="1" ht="17.100000000000001" customHeight="1">
      <c r="A85" s="89">
        <v>26</v>
      </c>
      <c r="B85" s="65" t="str">
        <f>VLOOKUP(A85,[1]selection!B:C,2,TRUE)</f>
        <v>Bigolin2021</v>
      </c>
      <c r="C85" s="90" t="s">
        <v>615</v>
      </c>
      <c r="D85" s="93" t="s">
        <v>811</v>
      </c>
      <c r="E85" s="90"/>
      <c r="F85" s="65"/>
      <c r="G85" s="65"/>
      <c r="H85" s="65"/>
      <c r="I85" s="65"/>
      <c r="J85" s="65"/>
      <c r="K85" s="65">
        <v>1</v>
      </c>
      <c r="L85" s="65"/>
      <c r="M85" s="65"/>
      <c r="N85" s="92"/>
      <c r="O85" s="65" t="s">
        <v>605</v>
      </c>
      <c r="P85" s="92" t="s">
        <v>610</v>
      </c>
      <c r="Q85" s="65" t="s">
        <v>611</v>
      </c>
      <c r="R85" s="65"/>
      <c r="S85" s="93" t="s">
        <v>812</v>
      </c>
      <c r="T85" s="94" t="s">
        <v>813</v>
      </c>
      <c r="U85" s="95" t="s">
        <v>814</v>
      </c>
      <c r="V85" s="96" t="s">
        <v>815</v>
      </c>
      <c r="W85" s="95"/>
    </row>
    <row r="86" spans="1:23" s="97" customFormat="1" ht="17.100000000000001" customHeight="1">
      <c r="A86" s="89">
        <v>30</v>
      </c>
      <c r="B86" s="65" t="str">
        <f>VLOOKUP(A86,[1]selection!B:C,2,TRUE)</f>
        <v>Byggeth2006</v>
      </c>
      <c r="C86" s="90" t="s">
        <v>604</v>
      </c>
      <c r="D86" s="93" t="s">
        <v>816</v>
      </c>
      <c r="E86" s="90"/>
      <c r="F86" s="65"/>
      <c r="G86" s="65"/>
      <c r="H86" s="65"/>
      <c r="I86" s="65"/>
      <c r="J86" s="65"/>
      <c r="K86" s="65">
        <v>1</v>
      </c>
      <c r="L86" s="65"/>
      <c r="M86" s="65"/>
      <c r="N86" s="92"/>
      <c r="O86" s="65" t="s">
        <v>605</v>
      </c>
      <c r="P86" s="92" t="s">
        <v>613</v>
      </c>
      <c r="Q86" s="65" t="s">
        <v>611</v>
      </c>
      <c r="R86" s="65"/>
      <c r="S86" s="93" t="s">
        <v>817</v>
      </c>
      <c r="T86" s="94" t="s">
        <v>818</v>
      </c>
      <c r="U86" s="95" t="s">
        <v>819</v>
      </c>
      <c r="V86" s="96" t="s">
        <v>820</v>
      </c>
      <c r="W86" s="95"/>
    </row>
    <row r="87" spans="1:23" s="88" customFormat="1" ht="17.100000000000001" customHeight="1">
      <c r="A87" s="81"/>
      <c r="B87" s="74"/>
      <c r="C87" s="82"/>
      <c r="D87" s="83"/>
      <c r="E87" s="82"/>
      <c r="F87" s="74"/>
      <c r="G87" s="74"/>
      <c r="H87" s="74"/>
      <c r="I87" s="74"/>
      <c r="J87" s="74"/>
      <c r="K87" s="74"/>
      <c r="L87" s="74"/>
      <c r="M87" s="74"/>
      <c r="N87" s="84"/>
      <c r="O87" s="74"/>
      <c r="P87" s="84"/>
      <c r="Q87" s="74" t="s">
        <v>693</v>
      </c>
      <c r="R87" s="74"/>
      <c r="S87" s="83" t="s">
        <v>821</v>
      </c>
      <c r="T87" s="85" t="s">
        <v>822</v>
      </c>
      <c r="U87" s="86" t="s">
        <v>702</v>
      </c>
      <c r="V87" s="87"/>
      <c r="W87" s="86"/>
    </row>
    <row r="88" spans="1:23" s="88" customFormat="1" ht="17.100000000000001" customHeight="1">
      <c r="A88" s="81"/>
      <c r="B88" s="74"/>
      <c r="C88" s="82"/>
      <c r="D88" s="83"/>
      <c r="E88" s="82"/>
      <c r="F88" s="74"/>
      <c r="G88" s="74"/>
      <c r="H88" s="74"/>
      <c r="I88" s="74"/>
      <c r="J88" s="74"/>
      <c r="K88" s="74"/>
      <c r="L88" s="74"/>
      <c r="M88" s="74"/>
      <c r="N88" s="84"/>
      <c r="O88" s="74"/>
      <c r="P88" s="84"/>
      <c r="Q88" s="74" t="s">
        <v>693</v>
      </c>
      <c r="R88" s="74"/>
      <c r="S88" s="83" t="s">
        <v>782</v>
      </c>
      <c r="T88" s="85" t="s">
        <v>823</v>
      </c>
      <c r="U88" s="86" t="s">
        <v>824</v>
      </c>
      <c r="V88" s="87" t="s">
        <v>825</v>
      </c>
      <c r="W88" s="86"/>
    </row>
    <row r="89" spans="1:23" s="97" customFormat="1" ht="17.100000000000001" customHeight="1">
      <c r="A89" s="89">
        <v>42</v>
      </c>
      <c r="B89" s="65" t="str">
        <f>VLOOKUP(A89,[1]selection!B:C,2,TRUE)</f>
        <v>Oliveira2015</v>
      </c>
      <c r="C89" s="90" t="s">
        <v>612</v>
      </c>
      <c r="D89" s="93" t="s">
        <v>826</v>
      </c>
      <c r="E89" s="90"/>
      <c r="F89" s="65"/>
      <c r="G89" s="65"/>
      <c r="H89" s="65"/>
      <c r="I89" s="65"/>
      <c r="J89" s="65"/>
      <c r="K89" s="65"/>
      <c r="L89" s="65"/>
      <c r="M89" s="65"/>
      <c r="N89" s="92">
        <v>1</v>
      </c>
      <c r="O89" s="65" t="s">
        <v>609</v>
      </c>
      <c r="P89" s="92" t="s">
        <v>616</v>
      </c>
      <c r="Q89" s="65" t="s">
        <v>614</v>
      </c>
      <c r="R89" s="65"/>
      <c r="S89" s="93" t="s">
        <v>663</v>
      </c>
      <c r="T89" s="94" t="s">
        <v>827</v>
      </c>
      <c r="U89" s="95" t="s">
        <v>828</v>
      </c>
      <c r="V89" s="96" t="s">
        <v>829</v>
      </c>
      <c r="W89" s="95"/>
    </row>
    <row r="90" spans="1:23" s="88" customFormat="1" ht="17.100000000000001" customHeight="1">
      <c r="A90" s="81"/>
      <c r="B90" s="74"/>
      <c r="C90" s="82"/>
      <c r="D90" s="83"/>
      <c r="E90" s="82"/>
      <c r="F90" s="74"/>
      <c r="G90" s="74"/>
      <c r="H90" s="74"/>
      <c r="I90" s="74"/>
      <c r="J90" s="74"/>
      <c r="K90" s="74"/>
      <c r="L90" s="74"/>
      <c r="M90" s="74"/>
      <c r="N90" s="84"/>
      <c r="O90" s="74"/>
      <c r="P90" s="84"/>
      <c r="Q90" s="74" t="s">
        <v>614</v>
      </c>
      <c r="R90" s="74"/>
      <c r="S90" s="83" t="s">
        <v>830</v>
      </c>
      <c r="T90" s="85" t="s">
        <v>827</v>
      </c>
      <c r="U90" s="86" t="s">
        <v>828</v>
      </c>
      <c r="V90" s="87" t="s">
        <v>829</v>
      </c>
      <c r="W90" s="86"/>
    </row>
    <row r="91" spans="1:23" s="88" customFormat="1" ht="17.100000000000001" customHeight="1">
      <c r="A91" s="81"/>
      <c r="B91" s="74"/>
      <c r="C91" s="82"/>
      <c r="D91" s="83"/>
      <c r="E91" s="82"/>
      <c r="F91" s="74"/>
      <c r="G91" s="74"/>
      <c r="H91" s="74"/>
      <c r="I91" s="74"/>
      <c r="J91" s="74"/>
      <c r="K91" s="74"/>
      <c r="L91" s="74"/>
      <c r="M91" s="74"/>
      <c r="N91" s="84"/>
      <c r="O91" s="74"/>
      <c r="P91" s="84"/>
      <c r="Q91" s="74" t="s">
        <v>614</v>
      </c>
      <c r="R91" s="74"/>
      <c r="S91" s="83" t="s">
        <v>831</v>
      </c>
      <c r="T91" s="85" t="s">
        <v>827</v>
      </c>
      <c r="U91" s="86" t="s">
        <v>828</v>
      </c>
      <c r="V91" s="87" t="s">
        <v>829</v>
      </c>
      <c r="W91" s="86"/>
    </row>
    <row r="92" spans="1:23" s="97" customFormat="1" ht="17.100000000000001" customHeight="1">
      <c r="A92" s="89">
        <v>47</v>
      </c>
      <c r="B92" s="65" t="str">
        <f>VLOOKUP(A92,[1]selection!B:C,2,TRUE)</f>
        <v>Dwarakanath1995</v>
      </c>
      <c r="C92" s="90" t="s">
        <v>604</v>
      </c>
      <c r="D92" s="93" t="s">
        <v>832</v>
      </c>
      <c r="E92" s="90"/>
      <c r="F92" s="65"/>
      <c r="G92" s="65"/>
      <c r="H92" s="65"/>
      <c r="I92" s="65"/>
      <c r="J92" s="65"/>
      <c r="K92" s="65"/>
      <c r="L92" s="65">
        <v>1</v>
      </c>
      <c r="M92" s="65"/>
      <c r="N92" s="92"/>
      <c r="O92" s="65" t="s">
        <v>609</v>
      </c>
      <c r="P92" s="92" t="s">
        <v>616</v>
      </c>
      <c r="Q92" s="65" t="s">
        <v>611</v>
      </c>
      <c r="R92" s="65"/>
      <c r="S92" s="93" t="s">
        <v>833</v>
      </c>
      <c r="T92" s="94" t="s">
        <v>834</v>
      </c>
      <c r="U92" s="95" t="s">
        <v>835</v>
      </c>
      <c r="V92" s="96" t="s">
        <v>836</v>
      </c>
      <c r="W92" s="95"/>
    </row>
    <row r="93" spans="1:23" s="88" customFormat="1" ht="17.100000000000001" customHeight="1">
      <c r="A93" s="81"/>
      <c r="B93" s="74"/>
      <c r="C93" s="82"/>
      <c r="D93" s="83"/>
      <c r="E93" s="82"/>
      <c r="F93" s="74"/>
      <c r="G93" s="74"/>
      <c r="H93" s="74"/>
      <c r="I93" s="74"/>
      <c r="J93" s="74"/>
      <c r="K93" s="74"/>
      <c r="L93" s="74"/>
      <c r="M93" s="74"/>
      <c r="N93" s="84"/>
      <c r="O93" s="74"/>
      <c r="P93" s="84"/>
      <c r="Q93" s="74" t="s">
        <v>611</v>
      </c>
      <c r="R93" s="74"/>
      <c r="S93" s="83" t="s">
        <v>730</v>
      </c>
      <c r="T93" s="85" t="s">
        <v>837</v>
      </c>
      <c r="U93" s="86" t="s">
        <v>835</v>
      </c>
      <c r="V93" s="87" t="s">
        <v>836</v>
      </c>
      <c r="W93" s="86"/>
    </row>
    <row r="94" spans="1:23" s="88" customFormat="1" ht="17.100000000000001" customHeight="1">
      <c r="A94" s="81"/>
      <c r="B94" s="74"/>
      <c r="C94" s="82"/>
      <c r="D94" s="83"/>
      <c r="E94" s="82"/>
      <c r="F94" s="74"/>
      <c r="G94" s="74"/>
      <c r="H94" s="74"/>
      <c r="I94" s="74"/>
      <c r="J94" s="74"/>
      <c r="K94" s="74"/>
      <c r="L94" s="74"/>
      <c r="M94" s="74"/>
      <c r="N94" s="84"/>
      <c r="O94" s="74"/>
      <c r="P94" s="84"/>
      <c r="Q94" s="74" t="s">
        <v>611</v>
      </c>
      <c r="R94" s="74"/>
      <c r="S94" s="83" t="s">
        <v>647</v>
      </c>
      <c r="T94" s="85" t="s">
        <v>838</v>
      </c>
      <c r="U94" s="86" t="s">
        <v>835</v>
      </c>
      <c r="V94" s="87" t="s">
        <v>836</v>
      </c>
      <c r="W94" s="86"/>
    </row>
    <row r="95" spans="1:23" s="88" customFormat="1" ht="17.100000000000001" customHeight="1">
      <c r="A95" s="81"/>
      <c r="B95" s="74"/>
      <c r="C95" s="82"/>
      <c r="D95" s="83"/>
      <c r="E95" s="82"/>
      <c r="F95" s="74"/>
      <c r="G95" s="74"/>
      <c r="H95" s="74"/>
      <c r="I95" s="74"/>
      <c r="J95" s="74"/>
      <c r="K95" s="74"/>
      <c r="L95" s="74"/>
      <c r="M95" s="74"/>
      <c r="N95" s="84"/>
      <c r="O95" s="74"/>
      <c r="P95" s="84"/>
      <c r="Q95" s="74" t="s">
        <v>693</v>
      </c>
      <c r="R95" s="74"/>
      <c r="S95" s="83" t="s">
        <v>821</v>
      </c>
      <c r="T95" s="85" t="s">
        <v>839</v>
      </c>
      <c r="U95" s="86" t="s">
        <v>840</v>
      </c>
      <c r="V95" s="87" t="s">
        <v>841</v>
      </c>
      <c r="W95" s="86"/>
    </row>
    <row r="96" spans="1:23" s="88" customFormat="1" ht="17.100000000000001" customHeight="1">
      <c r="A96" s="81"/>
      <c r="B96" s="74"/>
      <c r="C96" s="82"/>
      <c r="D96" s="83"/>
      <c r="E96" s="82"/>
      <c r="F96" s="74"/>
      <c r="G96" s="74"/>
      <c r="H96" s="74"/>
      <c r="I96" s="74"/>
      <c r="J96" s="74"/>
      <c r="K96" s="74"/>
      <c r="L96" s="74"/>
      <c r="M96" s="74"/>
      <c r="N96" s="84"/>
      <c r="O96" s="74"/>
      <c r="P96" s="84"/>
      <c r="Q96" s="74" t="s">
        <v>620</v>
      </c>
      <c r="R96" s="74"/>
      <c r="S96" s="83" t="s">
        <v>757</v>
      </c>
      <c r="T96" s="85" t="s">
        <v>839</v>
      </c>
      <c r="U96" s="86" t="s">
        <v>840</v>
      </c>
      <c r="V96" s="87" t="s">
        <v>841</v>
      </c>
      <c r="W96" s="86"/>
    </row>
    <row r="97" spans="1:23" s="88" customFormat="1" ht="17.100000000000001" customHeight="1">
      <c r="A97" s="81"/>
      <c r="B97" s="74"/>
      <c r="C97" s="82"/>
      <c r="D97" s="83"/>
      <c r="E97" s="82"/>
      <c r="F97" s="74"/>
      <c r="G97" s="74"/>
      <c r="H97" s="74"/>
      <c r="I97" s="74"/>
      <c r="J97" s="74"/>
      <c r="K97" s="74"/>
      <c r="L97" s="74"/>
      <c r="M97" s="74"/>
      <c r="N97" s="84"/>
      <c r="O97" s="74"/>
      <c r="P97" s="84"/>
      <c r="Q97" s="74" t="s">
        <v>611</v>
      </c>
      <c r="R97" s="74"/>
      <c r="S97" s="83" t="s">
        <v>807</v>
      </c>
      <c r="T97" s="85" t="s">
        <v>842</v>
      </c>
      <c r="U97" s="86" t="s">
        <v>840</v>
      </c>
      <c r="V97" s="87" t="s">
        <v>841</v>
      </c>
      <c r="W97" s="86"/>
    </row>
    <row r="98" spans="1:23" s="97" customFormat="1" ht="17.100000000000001" customHeight="1">
      <c r="A98" s="89">
        <v>54</v>
      </c>
      <c r="B98" s="65" t="str">
        <f>VLOOKUP(A98,[1]selection!B:C,2,TRUE)</f>
        <v>Ferguson2023</v>
      </c>
      <c r="C98" s="90" t="s">
        <v>604</v>
      </c>
      <c r="D98" s="93" t="s">
        <v>832</v>
      </c>
      <c r="E98" s="90"/>
      <c r="F98" s="65"/>
      <c r="G98" s="65"/>
      <c r="H98" s="65"/>
      <c r="I98" s="65"/>
      <c r="J98" s="65"/>
      <c r="K98" s="65"/>
      <c r="L98" s="65"/>
      <c r="M98" s="65"/>
      <c r="N98" s="92">
        <v>1</v>
      </c>
      <c r="O98" s="65" t="s">
        <v>605</v>
      </c>
      <c r="P98" s="92" t="s">
        <v>610</v>
      </c>
      <c r="Q98" s="65" t="s">
        <v>614</v>
      </c>
      <c r="R98" s="65"/>
      <c r="S98" s="93" t="s">
        <v>663</v>
      </c>
      <c r="T98" s="94" t="s">
        <v>843</v>
      </c>
      <c r="U98" s="95" t="s">
        <v>844</v>
      </c>
      <c r="V98" s="96" t="s">
        <v>845</v>
      </c>
      <c r="W98" s="95"/>
    </row>
    <row r="99" spans="1:23" s="88" customFormat="1" ht="17.100000000000001" customHeight="1">
      <c r="A99" s="81"/>
      <c r="B99" s="74"/>
      <c r="C99" s="82"/>
      <c r="D99" s="83"/>
      <c r="E99" s="82"/>
      <c r="F99" s="74"/>
      <c r="G99" s="74"/>
      <c r="H99" s="74"/>
      <c r="I99" s="74"/>
      <c r="J99" s="74"/>
      <c r="K99" s="74"/>
      <c r="L99" s="74"/>
      <c r="M99" s="74"/>
      <c r="N99" s="84"/>
      <c r="O99" s="74"/>
      <c r="P99" s="84"/>
      <c r="Q99" s="74" t="s">
        <v>611</v>
      </c>
      <c r="R99" s="74"/>
      <c r="S99" s="83" t="s">
        <v>846</v>
      </c>
      <c r="T99" s="85" t="s">
        <v>843</v>
      </c>
      <c r="U99" s="86" t="s">
        <v>844</v>
      </c>
      <c r="V99" s="87" t="s">
        <v>845</v>
      </c>
      <c r="W99" s="86"/>
    </row>
    <row r="100" spans="1:23" s="88" customFormat="1" ht="17.100000000000001" customHeight="1">
      <c r="A100" s="81"/>
      <c r="B100" s="74"/>
      <c r="C100" s="82"/>
      <c r="D100" s="83"/>
      <c r="E100" s="82"/>
      <c r="F100" s="74"/>
      <c r="G100" s="74"/>
      <c r="H100" s="74"/>
      <c r="I100" s="74"/>
      <c r="J100" s="74"/>
      <c r="K100" s="74"/>
      <c r="L100" s="74"/>
      <c r="M100" s="74"/>
      <c r="N100" s="84"/>
      <c r="O100" s="74"/>
      <c r="P100" s="84"/>
      <c r="Q100" s="74" t="s">
        <v>611</v>
      </c>
      <c r="R100" s="74"/>
      <c r="S100" s="83" t="s">
        <v>812</v>
      </c>
      <c r="T100" s="85" t="s">
        <v>843</v>
      </c>
      <c r="U100" s="86" t="s">
        <v>844</v>
      </c>
      <c r="V100" s="87" t="s">
        <v>845</v>
      </c>
      <c r="W100" s="86"/>
    </row>
    <row r="101" spans="1:23" s="88" customFormat="1" ht="17.100000000000001" customHeight="1">
      <c r="A101" s="81"/>
      <c r="B101" s="74"/>
      <c r="C101" s="82"/>
      <c r="D101" s="83"/>
      <c r="E101" s="82"/>
      <c r="F101" s="74"/>
      <c r="G101" s="74"/>
      <c r="H101" s="74"/>
      <c r="I101" s="74"/>
      <c r="J101" s="74"/>
      <c r="K101" s="74"/>
      <c r="L101" s="74"/>
      <c r="M101" s="74"/>
      <c r="N101" s="84"/>
      <c r="O101" s="74"/>
      <c r="P101" s="84"/>
      <c r="Q101" s="74" t="s">
        <v>611</v>
      </c>
      <c r="R101" s="74"/>
      <c r="S101" s="83" t="s">
        <v>847</v>
      </c>
      <c r="T101" s="85" t="s">
        <v>843</v>
      </c>
      <c r="U101" s="86" t="s">
        <v>844</v>
      </c>
      <c r="V101" s="87" t="s">
        <v>845</v>
      </c>
      <c r="W101" s="86"/>
    </row>
    <row r="102" spans="1:23" s="88" customFormat="1" ht="17.100000000000001" customHeight="1">
      <c r="A102" s="81"/>
      <c r="B102" s="74"/>
      <c r="C102" s="82"/>
      <c r="D102" s="83"/>
      <c r="E102" s="82"/>
      <c r="F102" s="74"/>
      <c r="G102" s="74"/>
      <c r="H102" s="74"/>
      <c r="I102" s="74"/>
      <c r="J102" s="74"/>
      <c r="K102" s="74"/>
      <c r="L102" s="74"/>
      <c r="M102" s="74"/>
      <c r="N102" s="84"/>
      <c r="O102" s="74"/>
      <c r="P102" s="84"/>
      <c r="Q102" s="74" t="s">
        <v>620</v>
      </c>
      <c r="R102" s="74"/>
      <c r="S102" s="83" t="s">
        <v>676</v>
      </c>
      <c r="T102" s="85" t="s">
        <v>848</v>
      </c>
      <c r="U102" s="86" t="s">
        <v>844</v>
      </c>
      <c r="V102" s="87" t="s">
        <v>845</v>
      </c>
      <c r="W102" s="86"/>
    </row>
    <row r="103" spans="1:23" s="88" customFormat="1" ht="17.100000000000001" customHeight="1">
      <c r="A103" s="81"/>
      <c r="B103" s="74"/>
      <c r="C103" s="82"/>
      <c r="D103" s="83"/>
      <c r="E103" s="82"/>
      <c r="F103" s="74"/>
      <c r="G103" s="74"/>
      <c r="H103" s="74"/>
      <c r="I103" s="74"/>
      <c r="J103" s="74"/>
      <c r="K103" s="74"/>
      <c r="L103" s="74"/>
      <c r="M103" s="74"/>
      <c r="N103" s="84"/>
      <c r="O103" s="74"/>
      <c r="P103" s="84"/>
      <c r="Q103" s="74" t="s">
        <v>620</v>
      </c>
      <c r="R103" s="74"/>
      <c r="S103" s="83" t="s">
        <v>757</v>
      </c>
      <c r="T103" s="85" t="s">
        <v>848</v>
      </c>
      <c r="U103" s="86" t="s">
        <v>844</v>
      </c>
      <c r="V103" s="87" t="s">
        <v>845</v>
      </c>
      <c r="W103" s="86"/>
    </row>
    <row r="104" spans="1:23" s="88" customFormat="1" ht="17.100000000000001" customHeight="1">
      <c r="A104" s="81"/>
      <c r="B104" s="74"/>
      <c r="C104" s="82"/>
      <c r="D104" s="83"/>
      <c r="E104" s="82"/>
      <c r="F104" s="74"/>
      <c r="G104" s="74"/>
      <c r="H104" s="74"/>
      <c r="I104" s="74"/>
      <c r="J104" s="74"/>
      <c r="K104" s="74"/>
      <c r="L104" s="74"/>
      <c r="M104" s="74"/>
      <c r="N104" s="84"/>
      <c r="O104" s="74"/>
      <c r="P104" s="84"/>
      <c r="Q104" s="74" t="s">
        <v>611</v>
      </c>
      <c r="R104" s="74"/>
      <c r="S104" s="83" t="s">
        <v>807</v>
      </c>
      <c r="T104" s="85" t="s">
        <v>849</v>
      </c>
      <c r="U104" s="86" t="s">
        <v>844</v>
      </c>
      <c r="V104" s="87" t="s">
        <v>845</v>
      </c>
      <c r="W104" s="86"/>
    </row>
    <row r="105" spans="1:23" s="88" customFormat="1" ht="17.100000000000001" customHeight="1">
      <c r="A105" s="81"/>
      <c r="B105" s="74"/>
      <c r="C105" s="82"/>
      <c r="D105" s="83"/>
      <c r="E105" s="82"/>
      <c r="F105" s="74"/>
      <c r="G105" s="74"/>
      <c r="H105" s="74"/>
      <c r="I105" s="74"/>
      <c r="J105" s="74"/>
      <c r="K105" s="74"/>
      <c r="L105" s="74"/>
      <c r="M105" s="74"/>
      <c r="N105" s="84"/>
      <c r="O105" s="74"/>
      <c r="P105" s="84"/>
      <c r="Q105" s="74" t="s">
        <v>693</v>
      </c>
      <c r="R105" s="74"/>
      <c r="S105" s="83" t="s">
        <v>771</v>
      </c>
      <c r="T105" s="85" t="s">
        <v>850</v>
      </c>
      <c r="U105" s="86" t="s">
        <v>844</v>
      </c>
      <c r="V105" s="87" t="s">
        <v>845</v>
      </c>
      <c r="W105" s="86"/>
    </row>
    <row r="106" spans="1:23" s="88" customFormat="1" ht="17.100000000000001" customHeight="1">
      <c r="A106" s="81"/>
      <c r="B106" s="74"/>
      <c r="C106" s="82"/>
      <c r="D106" s="83"/>
      <c r="E106" s="82"/>
      <c r="F106" s="74"/>
      <c r="G106" s="74"/>
      <c r="H106" s="74"/>
      <c r="I106" s="74"/>
      <c r="J106" s="74"/>
      <c r="K106" s="74"/>
      <c r="L106" s="74"/>
      <c r="M106" s="74"/>
      <c r="N106" s="84"/>
      <c r="O106" s="74"/>
      <c r="P106" s="84"/>
      <c r="Q106" s="74" t="s">
        <v>693</v>
      </c>
      <c r="R106" s="74"/>
      <c r="S106" s="83" t="s">
        <v>777</v>
      </c>
      <c r="T106" s="85" t="s">
        <v>850</v>
      </c>
      <c r="U106" s="86" t="s">
        <v>844</v>
      </c>
      <c r="V106" s="87" t="s">
        <v>845</v>
      </c>
      <c r="W106" s="86"/>
    </row>
    <row r="107" spans="1:23" s="88" customFormat="1" ht="17.100000000000001" customHeight="1">
      <c r="A107" s="81"/>
      <c r="B107" s="74"/>
      <c r="C107" s="82"/>
      <c r="D107" s="83"/>
      <c r="E107" s="82"/>
      <c r="F107" s="74"/>
      <c r="G107" s="74"/>
      <c r="H107" s="74"/>
      <c r="I107" s="74"/>
      <c r="J107" s="74"/>
      <c r="K107" s="74"/>
      <c r="L107" s="74"/>
      <c r="M107" s="74"/>
      <c r="N107" s="84"/>
      <c r="O107" s="74"/>
      <c r="P107" s="84"/>
      <c r="Q107" s="74" t="s">
        <v>614</v>
      </c>
      <c r="R107" s="74"/>
      <c r="S107" s="83" t="s">
        <v>851</v>
      </c>
      <c r="T107" s="85" t="s">
        <v>852</v>
      </c>
      <c r="U107" s="86" t="s">
        <v>844</v>
      </c>
      <c r="V107" s="87" t="s">
        <v>845</v>
      </c>
      <c r="W107" s="86"/>
    </row>
    <row r="108" spans="1:23" s="97" customFormat="1" ht="17.100000000000001" customHeight="1">
      <c r="A108" s="89">
        <v>62</v>
      </c>
      <c r="B108" s="65" t="str">
        <f>VLOOKUP(A108,[1]selection!B:C,2,TRUE)</f>
        <v>Gibson2006</v>
      </c>
      <c r="C108" s="90" t="s">
        <v>621</v>
      </c>
      <c r="D108" s="93" t="s">
        <v>853</v>
      </c>
      <c r="E108" s="90"/>
      <c r="F108" s="65"/>
      <c r="G108" s="65"/>
      <c r="H108" s="65"/>
      <c r="I108" s="65"/>
      <c r="J108" s="65"/>
      <c r="K108" s="65">
        <v>1</v>
      </c>
      <c r="L108" s="65"/>
      <c r="M108" s="65"/>
      <c r="N108" s="92"/>
      <c r="O108" s="65" t="s">
        <v>605</v>
      </c>
      <c r="P108" s="92" t="s">
        <v>613</v>
      </c>
      <c r="Q108" s="65" t="s">
        <v>693</v>
      </c>
      <c r="R108" s="65"/>
      <c r="S108" s="93" t="s">
        <v>727</v>
      </c>
      <c r="T108" s="94" t="s">
        <v>854</v>
      </c>
      <c r="U108" s="95" t="s">
        <v>855</v>
      </c>
      <c r="V108" s="96" t="s">
        <v>856</v>
      </c>
      <c r="W108" s="95"/>
    </row>
    <row r="109" spans="1:23" s="88" customFormat="1" ht="17.100000000000001" customHeight="1">
      <c r="A109" s="81"/>
      <c r="B109" s="74"/>
      <c r="C109" s="82"/>
      <c r="D109" s="83"/>
      <c r="E109" s="82"/>
      <c r="F109" s="74"/>
      <c r="G109" s="74"/>
      <c r="H109" s="74"/>
      <c r="I109" s="74"/>
      <c r="J109" s="74"/>
      <c r="K109" s="74"/>
      <c r="L109" s="74"/>
      <c r="M109" s="74"/>
      <c r="N109" s="84"/>
      <c r="O109" s="74"/>
      <c r="P109" s="84"/>
      <c r="Q109" s="74" t="s">
        <v>693</v>
      </c>
      <c r="R109" s="74"/>
      <c r="S109" s="83" t="s">
        <v>755</v>
      </c>
      <c r="T109" s="85" t="s">
        <v>857</v>
      </c>
      <c r="U109" s="86" t="s">
        <v>855</v>
      </c>
      <c r="V109" s="87" t="s">
        <v>856</v>
      </c>
      <c r="W109" s="86"/>
    </row>
    <row r="110" spans="1:23" s="88" customFormat="1" ht="17.100000000000001" customHeight="1">
      <c r="A110" s="81"/>
      <c r="B110" s="74"/>
      <c r="C110" s="82"/>
      <c r="D110" s="83"/>
      <c r="E110" s="82"/>
      <c r="F110" s="74"/>
      <c r="G110" s="74"/>
      <c r="H110" s="74"/>
      <c r="I110" s="74"/>
      <c r="J110" s="74"/>
      <c r="K110" s="74"/>
      <c r="L110" s="74"/>
      <c r="M110" s="74"/>
      <c r="N110" s="84"/>
      <c r="O110" s="74"/>
      <c r="P110" s="84"/>
      <c r="Q110" s="74" t="s">
        <v>611</v>
      </c>
      <c r="R110" s="74"/>
      <c r="S110" s="83" t="s">
        <v>647</v>
      </c>
      <c r="T110" s="85" t="s">
        <v>858</v>
      </c>
      <c r="U110" s="86" t="s">
        <v>859</v>
      </c>
      <c r="V110" s="87" t="s">
        <v>860</v>
      </c>
      <c r="W110" s="86"/>
    </row>
    <row r="111" spans="1:23" s="88" customFormat="1" ht="17.100000000000001" customHeight="1">
      <c r="A111" s="81"/>
      <c r="B111" s="74"/>
      <c r="C111" s="82"/>
      <c r="D111" s="83"/>
      <c r="E111" s="82"/>
      <c r="F111" s="74"/>
      <c r="G111" s="74"/>
      <c r="H111" s="74"/>
      <c r="I111" s="74"/>
      <c r="J111" s="74"/>
      <c r="K111" s="74"/>
      <c r="L111" s="74"/>
      <c r="M111" s="74"/>
      <c r="N111" s="84"/>
      <c r="O111" s="74"/>
      <c r="P111" s="84"/>
      <c r="Q111" s="74" t="s">
        <v>611</v>
      </c>
      <c r="R111" s="74"/>
      <c r="S111" s="83" t="s">
        <v>647</v>
      </c>
      <c r="T111" s="85" t="s">
        <v>858</v>
      </c>
      <c r="U111" s="86" t="s">
        <v>861</v>
      </c>
      <c r="V111" s="87" t="s">
        <v>862</v>
      </c>
      <c r="W111" s="86"/>
    </row>
    <row r="112" spans="1:23" s="88" customFormat="1" ht="17.100000000000001" customHeight="1">
      <c r="A112" s="81"/>
      <c r="B112" s="74"/>
      <c r="C112" s="82"/>
      <c r="D112" s="83"/>
      <c r="E112" s="82"/>
      <c r="F112" s="74"/>
      <c r="G112" s="74"/>
      <c r="H112" s="74"/>
      <c r="I112" s="74"/>
      <c r="J112" s="74"/>
      <c r="K112" s="74"/>
      <c r="L112" s="74"/>
      <c r="M112" s="74"/>
      <c r="N112" s="84"/>
      <c r="O112" s="74"/>
      <c r="P112" s="84"/>
      <c r="Q112" s="74" t="s">
        <v>611</v>
      </c>
      <c r="R112" s="74"/>
      <c r="S112" s="83" t="s">
        <v>787</v>
      </c>
      <c r="T112" s="85" t="s">
        <v>863</v>
      </c>
      <c r="U112" s="86" t="s">
        <v>864</v>
      </c>
      <c r="V112" s="85" t="s">
        <v>865</v>
      </c>
      <c r="W112" s="86"/>
    </row>
    <row r="113" spans="1:23" s="88" customFormat="1" ht="17.100000000000001" customHeight="1">
      <c r="A113" s="81"/>
      <c r="B113" s="74"/>
      <c r="C113" s="82"/>
      <c r="D113" s="83"/>
      <c r="E113" s="82"/>
      <c r="F113" s="74"/>
      <c r="G113" s="74"/>
      <c r="H113" s="74"/>
      <c r="I113" s="74"/>
      <c r="J113" s="74"/>
      <c r="K113" s="74"/>
      <c r="L113" s="74"/>
      <c r="M113" s="74"/>
      <c r="N113" s="84"/>
      <c r="O113" s="74"/>
      <c r="P113" s="84"/>
      <c r="Q113" s="74" t="s">
        <v>611</v>
      </c>
      <c r="R113" s="74"/>
      <c r="S113" s="83" t="s">
        <v>791</v>
      </c>
      <c r="T113" s="85" t="s">
        <v>866</v>
      </c>
      <c r="U113" s="86" t="s">
        <v>867</v>
      </c>
      <c r="V113" s="87" t="s">
        <v>868</v>
      </c>
      <c r="W113" s="86"/>
    </row>
    <row r="114" spans="1:23" s="88" customFormat="1" ht="17.100000000000001" customHeight="1">
      <c r="A114" s="81"/>
      <c r="B114" s="74"/>
      <c r="C114" s="82"/>
      <c r="D114" s="83"/>
      <c r="E114" s="82"/>
      <c r="F114" s="74"/>
      <c r="G114" s="74"/>
      <c r="H114" s="74"/>
      <c r="I114" s="74"/>
      <c r="J114" s="74"/>
      <c r="K114" s="74"/>
      <c r="L114" s="74"/>
      <c r="M114" s="74"/>
      <c r="N114" s="84"/>
      <c r="O114" s="74"/>
      <c r="P114" s="84"/>
      <c r="Q114" s="74" t="s">
        <v>611</v>
      </c>
      <c r="R114" s="74"/>
      <c r="S114" s="83" t="s">
        <v>807</v>
      </c>
      <c r="T114" s="85" t="s">
        <v>869</v>
      </c>
      <c r="U114" s="86" t="s">
        <v>870</v>
      </c>
      <c r="V114" s="87" t="s">
        <v>871</v>
      </c>
      <c r="W114" s="86"/>
    </row>
    <row r="115" spans="1:23" s="97" customFormat="1" ht="17.100000000000001" customHeight="1">
      <c r="A115" s="89">
        <v>68</v>
      </c>
      <c r="B115" s="65" t="str">
        <f>VLOOKUP(A115,[1]selection!B:C,2,TRUE)</f>
        <v>Gould2017</v>
      </c>
      <c r="C115" s="90" t="s">
        <v>604</v>
      </c>
      <c r="D115" s="93" t="s">
        <v>872</v>
      </c>
      <c r="E115" s="90"/>
      <c r="F115" s="65"/>
      <c r="G115" s="65"/>
      <c r="H115" s="65"/>
      <c r="I115" s="65"/>
      <c r="J115" s="65"/>
      <c r="K115" s="65">
        <v>1</v>
      </c>
      <c r="L115" s="65"/>
      <c r="M115" s="65"/>
      <c r="N115" s="92"/>
      <c r="O115" s="65" t="s">
        <v>605</v>
      </c>
      <c r="P115" s="92" t="s">
        <v>610</v>
      </c>
      <c r="Q115" s="65" t="s">
        <v>611</v>
      </c>
      <c r="R115" s="65"/>
      <c r="S115" s="93" t="s">
        <v>807</v>
      </c>
      <c r="T115" s="94" t="s">
        <v>873</v>
      </c>
      <c r="U115" s="95" t="s">
        <v>874</v>
      </c>
      <c r="V115" s="96" t="s">
        <v>875</v>
      </c>
      <c r="W115" s="95"/>
    </row>
    <row r="116" spans="1:23" s="88" customFormat="1" ht="17.100000000000001" customHeight="1">
      <c r="A116" s="81"/>
      <c r="B116" s="74"/>
      <c r="C116" s="82"/>
      <c r="D116" s="83"/>
      <c r="E116" s="82"/>
      <c r="F116" s="74"/>
      <c r="G116" s="74"/>
      <c r="H116" s="74"/>
      <c r="I116" s="74"/>
      <c r="J116" s="74"/>
      <c r="K116" s="74"/>
      <c r="L116" s="74"/>
      <c r="M116" s="74"/>
      <c r="N116" s="84"/>
      <c r="O116" s="74"/>
      <c r="P116" s="84"/>
      <c r="Q116" s="74" t="s">
        <v>611</v>
      </c>
      <c r="R116" s="74"/>
      <c r="S116" s="83" t="s">
        <v>846</v>
      </c>
      <c r="T116" s="85" t="s">
        <v>876</v>
      </c>
      <c r="U116" s="86" t="s">
        <v>877</v>
      </c>
      <c r="V116" s="98" t="s">
        <v>878</v>
      </c>
      <c r="W116" s="86"/>
    </row>
    <row r="117" spans="1:23" s="97" customFormat="1" ht="17.100000000000001" customHeight="1">
      <c r="A117" s="89">
        <v>72</v>
      </c>
      <c r="B117" s="65" t="str">
        <f>VLOOKUP(A117,[1]selection!B:C,2,TRUE)</f>
        <v>Gustavsson2008</v>
      </c>
      <c r="C117" s="90" t="s">
        <v>604</v>
      </c>
      <c r="D117" s="93" t="s">
        <v>879</v>
      </c>
      <c r="E117" s="90">
        <v>1</v>
      </c>
      <c r="F117" s="65">
        <v>1</v>
      </c>
      <c r="G117" s="65"/>
      <c r="H117" s="65"/>
      <c r="I117" s="65">
        <v>1</v>
      </c>
      <c r="J117" s="65"/>
      <c r="K117" s="65"/>
      <c r="L117" s="65"/>
      <c r="M117" s="65"/>
      <c r="N117" s="92"/>
      <c r="O117" s="65" t="s">
        <v>609</v>
      </c>
      <c r="P117" s="92" t="s">
        <v>616</v>
      </c>
      <c r="Q117" s="65" t="s">
        <v>611</v>
      </c>
      <c r="R117" s="65"/>
      <c r="S117" s="93" t="s">
        <v>880</v>
      </c>
      <c r="T117" s="94" t="s">
        <v>881</v>
      </c>
      <c r="U117" s="95" t="s">
        <v>702</v>
      </c>
      <c r="V117" s="96"/>
      <c r="W117" s="95"/>
    </row>
    <row r="118" spans="1:23" s="88" customFormat="1" ht="17.100000000000001" customHeight="1">
      <c r="A118" s="81"/>
      <c r="B118" s="74"/>
      <c r="C118" s="82"/>
      <c r="D118" s="83"/>
      <c r="E118" s="82"/>
      <c r="F118" s="74"/>
      <c r="G118" s="74"/>
      <c r="H118" s="74"/>
      <c r="I118" s="74"/>
      <c r="J118" s="74"/>
      <c r="K118" s="74"/>
      <c r="L118" s="74"/>
      <c r="M118" s="74"/>
      <c r="N118" s="84"/>
      <c r="O118" s="74"/>
      <c r="P118" s="84"/>
      <c r="Q118" s="74" t="s">
        <v>611</v>
      </c>
      <c r="R118" s="74"/>
      <c r="S118" s="83" t="s">
        <v>882</v>
      </c>
      <c r="T118" s="85" t="s">
        <v>883</v>
      </c>
      <c r="U118" s="86" t="s">
        <v>702</v>
      </c>
      <c r="V118" s="87"/>
      <c r="W118" s="86"/>
    </row>
    <row r="119" spans="1:23" s="88" customFormat="1" ht="17.100000000000001" customHeight="1">
      <c r="A119" s="81"/>
      <c r="B119" s="74"/>
      <c r="C119" s="82"/>
      <c r="D119" s="83"/>
      <c r="E119" s="82"/>
      <c r="F119" s="74"/>
      <c r="G119" s="74"/>
      <c r="H119" s="74"/>
      <c r="I119" s="74"/>
      <c r="J119" s="74"/>
      <c r="K119" s="74"/>
      <c r="L119" s="74"/>
      <c r="M119" s="74"/>
      <c r="N119" s="84"/>
      <c r="O119" s="74"/>
      <c r="P119" s="84"/>
      <c r="Q119" s="74" t="s">
        <v>620</v>
      </c>
      <c r="R119" s="74"/>
      <c r="S119" s="83" t="s">
        <v>884</v>
      </c>
      <c r="T119" s="85" t="s">
        <v>885</v>
      </c>
      <c r="U119" s="86" t="s">
        <v>886</v>
      </c>
      <c r="V119" s="87" t="s">
        <v>887</v>
      </c>
      <c r="W119" s="86"/>
    </row>
    <row r="120" spans="1:23" s="88" customFormat="1" ht="17.100000000000001" customHeight="1">
      <c r="A120" s="81"/>
      <c r="B120" s="74"/>
      <c r="C120" s="82"/>
      <c r="D120" s="83"/>
      <c r="E120" s="82"/>
      <c r="F120" s="74"/>
      <c r="G120" s="74"/>
      <c r="H120" s="74"/>
      <c r="I120" s="74"/>
      <c r="J120" s="74"/>
      <c r="K120" s="74"/>
      <c r="L120" s="74"/>
      <c r="M120" s="74"/>
      <c r="N120" s="84"/>
      <c r="O120" s="74"/>
      <c r="P120" s="84"/>
      <c r="Q120" s="74" t="s">
        <v>611</v>
      </c>
      <c r="R120" s="74"/>
      <c r="S120" s="83" t="s">
        <v>888</v>
      </c>
      <c r="T120" s="85" t="s">
        <v>885</v>
      </c>
      <c r="U120" s="86" t="s">
        <v>889</v>
      </c>
      <c r="V120" s="87" t="s">
        <v>890</v>
      </c>
      <c r="W120" s="86"/>
    </row>
    <row r="121" spans="1:23" s="97" customFormat="1" ht="17.100000000000001" customHeight="1">
      <c r="A121" s="89">
        <v>77</v>
      </c>
      <c r="B121" s="65" t="str">
        <f>VLOOKUP(A121,[1]selection!B:C,2,TRUE)</f>
        <v>Harivardhini2017</v>
      </c>
      <c r="C121" s="90" t="s">
        <v>604</v>
      </c>
      <c r="D121" s="93" t="s">
        <v>891</v>
      </c>
      <c r="E121" s="90">
        <v>1</v>
      </c>
      <c r="F121" s="65"/>
      <c r="G121" s="65"/>
      <c r="H121" s="65"/>
      <c r="I121" s="65"/>
      <c r="J121" s="65"/>
      <c r="K121" s="65">
        <v>1</v>
      </c>
      <c r="L121" s="65"/>
      <c r="M121" s="65"/>
      <c r="N121" s="92"/>
      <c r="O121" s="65" t="s">
        <v>605</v>
      </c>
      <c r="P121" s="92" t="s">
        <v>610</v>
      </c>
      <c r="Q121" s="65" t="s">
        <v>611</v>
      </c>
      <c r="R121" s="65"/>
      <c r="S121" s="93" t="s">
        <v>817</v>
      </c>
      <c r="T121" s="94" t="s">
        <v>892</v>
      </c>
      <c r="U121" s="95" t="s">
        <v>893</v>
      </c>
      <c r="V121" s="96" t="s">
        <v>894</v>
      </c>
      <c r="W121" s="95"/>
    </row>
    <row r="122" spans="1:23" s="97" customFormat="1" ht="17.100000000000001" customHeight="1">
      <c r="A122" s="89">
        <v>79</v>
      </c>
      <c r="B122" s="65" t="str">
        <f>VLOOKUP(A122,[1]selection!B:C,2,TRUE)</f>
        <v>Hoffenson2015</v>
      </c>
      <c r="C122" s="90" t="s">
        <v>604</v>
      </c>
      <c r="D122" s="93" t="s">
        <v>895</v>
      </c>
      <c r="E122" s="90">
        <v>1</v>
      </c>
      <c r="F122" s="65">
        <v>1</v>
      </c>
      <c r="G122" s="65"/>
      <c r="H122" s="65"/>
      <c r="I122" s="65"/>
      <c r="J122" s="65"/>
      <c r="K122" s="65">
        <v>1</v>
      </c>
      <c r="L122" s="65"/>
      <c r="M122" s="65"/>
      <c r="N122" s="92"/>
      <c r="O122" s="65" t="s">
        <v>605</v>
      </c>
      <c r="P122" s="92" t="s">
        <v>610</v>
      </c>
      <c r="Q122" s="65" t="s">
        <v>614</v>
      </c>
      <c r="R122" s="65"/>
      <c r="S122" s="93" t="s">
        <v>851</v>
      </c>
      <c r="T122" s="94" t="s">
        <v>896</v>
      </c>
      <c r="U122" s="95" t="s">
        <v>897</v>
      </c>
      <c r="V122" s="96" t="s">
        <v>898</v>
      </c>
      <c r="W122" s="95"/>
    </row>
    <row r="123" spans="1:23" s="97" customFormat="1" ht="17.100000000000001" customHeight="1">
      <c r="A123" s="89">
        <v>96</v>
      </c>
      <c r="B123" s="65" t="str">
        <f>VLOOKUP(A123,[1]selection!B:C,2,TRUE)</f>
        <v>Kihlander2011</v>
      </c>
      <c r="C123" s="90" t="s">
        <v>604</v>
      </c>
      <c r="D123" s="93" t="s">
        <v>899</v>
      </c>
      <c r="E123" s="90"/>
      <c r="F123" s="65"/>
      <c r="G123" s="65"/>
      <c r="H123" s="65"/>
      <c r="I123" s="65"/>
      <c r="J123" s="65"/>
      <c r="K123" s="65"/>
      <c r="L123" s="65"/>
      <c r="M123" s="65"/>
      <c r="N123" s="92"/>
      <c r="O123" s="65"/>
      <c r="P123" s="92"/>
      <c r="Q123" s="65" t="s">
        <v>614</v>
      </c>
      <c r="R123" s="65"/>
      <c r="S123" s="93" t="s">
        <v>851</v>
      </c>
      <c r="T123" s="94" t="s">
        <v>900</v>
      </c>
      <c r="U123" s="95" t="s">
        <v>702</v>
      </c>
      <c r="V123" s="96"/>
      <c r="W123" s="95"/>
    </row>
    <row r="124" spans="1:23" s="88" customFormat="1" ht="17.100000000000001" customHeight="1">
      <c r="A124" s="81"/>
      <c r="B124" s="74"/>
      <c r="C124" s="82"/>
      <c r="D124" s="83"/>
      <c r="E124" s="82"/>
      <c r="F124" s="74"/>
      <c r="G124" s="74"/>
      <c r="H124" s="74"/>
      <c r="I124" s="74"/>
      <c r="J124" s="74"/>
      <c r="K124" s="74"/>
      <c r="L124" s="74"/>
      <c r="M124" s="74"/>
      <c r="N124" s="84"/>
      <c r="O124" s="74"/>
      <c r="P124" s="84"/>
      <c r="Q124" s="74" t="s">
        <v>614</v>
      </c>
      <c r="R124" s="74"/>
      <c r="S124" s="83" t="s">
        <v>901</v>
      </c>
      <c r="T124" s="85" t="s">
        <v>900</v>
      </c>
      <c r="U124" s="86" t="s">
        <v>702</v>
      </c>
      <c r="V124" s="87"/>
      <c r="W124" s="86"/>
    </row>
    <row r="125" spans="1:23" s="88" customFormat="1" ht="17.100000000000001" customHeight="1">
      <c r="A125" s="81"/>
      <c r="B125" s="74"/>
      <c r="C125" s="82"/>
      <c r="D125" s="83"/>
      <c r="E125" s="82"/>
      <c r="F125" s="74"/>
      <c r="G125" s="74"/>
      <c r="H125" s="74"/>
      <c r="I125" s="74"/>
      <c r="J125" s="74"/>
      <c r="K125" s="74"/>
      <c r="L125" s="74"/>
      <c r="M125" s="74"/>
      <c r="N125" s="84"/>
      <c r="O125" s="74"/>
      <c r="P125" s="84"/>
      <c r="Q125" s="74" t="s">
        <v>693</v>
      </c>
      <c r="R125" s="74"/>
      <c r="S125" s="83" t="s">
        <v>777</v>
      </c>
      <c r="T125" s="85" t="s">
        <v>902</v>
      </c>
      <c r="U125" s="86" t="s">
        <v>903</v>
      </c>
      <c r="V125" s="87" t="s">
        <v>904</v>
      </c>
      <c r="W125" s="86"/>
    </row>
    <row r="126" spans="1:23" s="88" customFormat="1" ht="17.100000000000001" customHeight="1">
      <c r="A126" s="81"/>
      <c r="B126" s="74"/>
      <c r="C126" s="82"/>
      <c r="D126" s="83"/>
      <c r="E126" s="82"/>
      <c r="F126" s="74"/>
      <c r="G126" s="74"/>
      <c r="H126" s="74"/>
      <c r="I126" s="74"/>
      <c r="J126" s="74"/>
      <c r="K126" s="74"/>
      <c r="L126" s="74"/>
      <c r="M126" s="74"/>
      <c r="N126" s="84"/>
      <c r="O126" s="74"/>
      <c r="P126" s="84"/>
      <c r="Q126" s="74" t="s">
        <v>693</v>
      </c>
      <c r="R126" s="74"/>
      <c r="S126" s="83" t="s">
        <v>905</v>
      </c>
      <c r="T126" s="85" t="s">
        <v>906</v>
      </c>
      <c r="U126" s="86" t="s">
        <v>702</v>
      </c>
      <c r="V126" s="87"/>
      <c r="W126" s="86"/>
    </row>
    <row r="127" spans="1:23" s="97" customFormat="1" ht="17.100000000000001" customHeight="1">
      <c r="A127" s="89">
        <v>97</v>
      </c>
      <c r="B127" s="65" t="str">
        <f>VLOOKUP(A127,[1]selection!B:C,2,TRUE)</f>
        <v>Kihlander2012</v>
      </c>
      <c r="C127" s="90" t="s">
        <v>604</v>
      </c>
      <c r="D127" s="93" t="s">
        <v>907</v>
      </c>
      <c r="E127" s="90"/>
      <c r="F127" s="65"/>
      <c r="G127" s="65"/>
      <c r="H127" s="65"/>
      <c r="I127" s="65"/>
      <c r="J127" s="65"/>
      <c r="K127" s="65"/>
      <c r="L127" s="65">
        <v>1</v>
      </c>
      <c r="M127" s="65"/>
      <c r="N127" s="92"/>
      <c r="O127" s="65" t="s">
        <v>609</v>
      </c>
      <c r="P127" s="92" t="s">
        <v>616</v>
      </c>
      <c r="Q127" s="65" t="s">
        <v>693</v>
      </c>
      <c r="R127" s="65"/>
      <c r="S127" s="93" t="s">
        <v>908</v>
      </c>
      <c r="T127" s="94" t="s">
        <v>909</v>
      </c>
      <c r="U127" s="95" t="s">
        <v>910</v>
      </c>
      <c r="V127" s="96" t="s">
        <v>911</v>
      </c>
      <c r="W127" s="95"/>
    </row>
    <row r="128" spans="1:23" s="88" customFormat="1" ht="17.100000000000001" customHeight="1">
      <c r="A128" s="81"/>
      <c r="B128" s="74"/>
      <c r="C128" s="82"/>
      <c r="D128" s="83"/>
      <c r="E128" s="82"/>
      <c r="F128" s="74"/>
      <c r="G128" s="74"/>
      <c r="H128" s="74"/>
      <c r="I128" s="74"/>
      <c r="J128" s="74"/>
      <c r="K128" s="74"/>
      <c r="L128" s="74"/>
      <c r="M128" s="74"/>
      <c r="N128" s="84"/>
      <c r="O128" s="74"/>
      <c r="P128" s="84"/>
      <c r="Q128" s="74" t="s">
        <v>620</v>
      </c>
      <c r="R128" s="74"/>
      <c r="S128" s="83" t="s">
        <v>757</v>
      </c>
      <c r="T128" s="85" t="s">
        <v>912</v>
      </c>
      <c r="U128" s="86" t="s">
        <v>913</v>
      </c>
      <c r="V128" s="87" t="s">
        <v>914</v>
      </c>
      <c r="W128" s="86"/>
    </row>
    <row r="129" spans="1:23" s="88" customFormat="1" ht="17.100000000000001" customHeight="1">
      <c r="A129" s="81"/>
      <c r="B129" s="74"/>
      <c r="C129" s="82"/>
      <c r="D129" s="83"/>
      <c r="E129" s="82"/>
      <c r="F129" s="74"/>
      <c r="G129" s="74"/>
      <c r="H129" s="74"/>
      <c r="I129" s="74"/>
      <c r="J129" s="74"/>
      <c r="K129" s="74"/>
      <c r="L129" s="74"/>
      <c r="M129" s="74"/>
      <c r="N129" s="84"/>
      <c r="O129" s="74"/>
      <c r="P129" s="84"/>
      <c r="Q129" s="74" t="s">
        <v>693</v>
      </c>
      <c r="R129" s="74"/>
      <c r="S129" s="83" t="s">
        <v>786</v>
      </c>
      <c r="T129" s="85" t="s">
        <v>915</v>
      </c>
      <c r="U129" s="86" t="s">
        <v>916</v>
      </c>
      <c r="V129" s="87" t="s">
        <v>917</v>
      </c>
      <c r="W129" s="86"/>
    </row>
    <row r="130" spans="1:23" s="88" customFormat="1" ht="17.100000000000001" customHeight="1">
      <c r="A130" s="81"/>
      <c r="B130" s="74"/>
      <c r="C130" s="82"/>
      <c r="D130" s="83"/>
      <c r="E130" s="82"/>
      <c r="F130" s="74"/>
      <c r="G130" s="74"/>
      <c r="H130" s="74"/>
      <c r="I130" s="74"/>
      <c r="J130" s="74"/>
      <c r="K130" s="74"/>
      <c r="L130" s="74"/>
      <c r="M130" s="74"/>
      <c r="N130" s="84"/>
      <c r="O130" s="74"/>
      <c r="P130" s="84"/>
      <c r="Q130" s="74" t="s">
        <v>614</v>
      </c>
      <c r="R130" s="74"/>
      <c r="S130" s="83" t="s">
        <v>793</v>
      </c>
      <c r="T130" s="85" t="s">
        <v>918</v>
      </c>
      <c r="U130" s="86" t="s">
        <v>916</v>
      </c>
      <c r="V130" s="87" t="s">
        <v>917</v>
      </c>
      <c r="W130" s="86"/>
    </row>
    <row r="131" spans="1:23" s="88" customFormat="1" ht="17.100000000000001" customHeight="1">
      <c r="A131" s="81"/>
      <c r="B131" s="74"/>
      <c r="C131" s="82"/>
      <c r="D131" s="83"/>
      <c r="E131" s="82"/>
      <c r="F131" s="74"/>
      <c r="G131" s="74"/>
      <c r="H131" s="74"/>
      <c r="I131" s="74"/>
      <c r="J131" s="74"/>
      <c r="K131" s="74"/>
      <c r="L131" s="74"/>
      <c r="M131" s="74"/>
      <c r="N131" s="84"/>
      <c r="O131" s="74"/>
      <c r="P131" s="84"/>
      <c r="Q131" s="74" t="s">
        <v>693</v>
      </c>
      <c r="R131" s="74"/>
      <c r="S131" s="83" t="s">
        <v>773</v>
      </c>
      <c r="T131" s="85" t="s">
        <v>919</v>
      </c>
      <c r="U131" s="86" t="s">
        <v>916</v>
      </c>
      <c r="V131" s="87" t="s">
        <v>917</v>
      </c>
      <c r="W131" s="86"/>
    </row>
    <row r="132" spans="1:23" s="88" customFormat="1" ht="17.100000000000001" customHeight="1">
      <c r="A132" s="81"/>
      <c r="B132" s="74"/>
      <c r="C132" s="82"/>
      <c r="D132" s="83"/>
      <c r="E132" s="82"/>
      <c r="F132" s="74"/>
      <c r="G132" s="74"/>
      <c r="H132" s="74"/>
      <c r="I132" s="74"/>
      <c r="J132" s="74"/>
      <c r="K132" s="74"/>
      <c r="L132" s="74"/>
      <c r="M132" s="74"/>
      <c r="N132" s="84"/>
      <c r="O132" s="74"/>
      <c r="P132" s="84"/>
      <c r="Q132" s="74" t="s">
        <v>611</v>
      </c>
      <c r="R132" s="74"/>
      <c r="S132" s="83" t="s">
        <v>833</v>
      </c>
      <c r="T132" s="85" t="s">
        <v>920</v>
      </c>
      <c r="U132" s="86" t="s">
        <v>921</v>
      </c>
      <c r="V132" s="87" t="s">
        <v>922</v>
      </c>
      <c r="W132" s="86"/>
    </row>
    <row r="133" spans="1:23" s="88" customFormat="1" ht="17.100000000000001" customHeight="1">
      <c r="A133" s="81"/>
      <c r="B133" s="74"/>
      <c r="C133" s="82"/>
      <c r="D133" s="83"/>
      <c r="E133" s="82"/>
      <c r="F133" s="74"/>
      <c r="G133" s="74"/>
      <c r="H133" s="74"/>
      <c r="I133" s="74"/>
      <c r="J133" s="74"/>
      <c r="K133" s="74"/>
      <c r="L133" s="74"/>
      <c r="M133" s="74"/>
      <c r="N133" s="84"/>
      <c r="O133" s="74"/>
      <c r="P133" s="84"/>
      <c r="Q133" s="74" t="s">
        <v>611</v>
      </c>
      <c r="R133" s="74"/>
      <c r="S133" s="83" t="s">
        <v>804</v>
      </c>
      <c r="T133" s="85" t="s">
        <v>923</v>
      </c>
      <c r="U133" s="86" t="s">
        <v>921</v>
      </c>
      <c r="V133" s="87" t="s">
        <v>922</v>
      </c>
      <c r="W133" s="86"/>
    </row>
    <row r="134" spans="1:23" s="88" customFormat="1" ht="17.100000000000001" customHeight="1">
      <c r="A134" s="81"/>
      <c r="B134" s="74"/>
      <c r="C134" s="82"/>
      <c r="D134" s="83"/>
      <c r="E134" s="82"/>
      <c r="F134" s="74"/>
      <c r="G134" s="74"/>
      <c r="H134" s="74"/>
      <c r="I134" s="74"/>
      <c r="J134" s="74"/>
      <c r="K134" s="74"/>
      <c r="L134" s="74"/>
      <c r="M134" s="74"/>
      <c r="N134" s="84"/>
      <c r="O134" s="74"/>
      <c r="P134" s="84"/>
      <c r="Q134" s="74" t="s">
        <v>611</v>
      </c>
      <c r="R134" s="74"/>
      <c r="S134" s="83" t="s">
        <v>924</v>
      </c>
      <c r="T134" s="85" t="s">
        <v>925</v>
      </c>
      <c r="U134" s="86" t="s">
        <v>921</v>
      </c>
      <c r="V134" s="87" t="s">
        <v>922</v>
      </c>
      <c r="W134" s="86"/>
    </row>
    <row r="135" spans="1:23" s="88" customFormat="1" ht="17.100000000000001" customHeight="1">
      <c r="A135" s="81"/>
      <c r="B135" s="74"/>
      <c r="C135" s="82"/>
      <c r="D135" s="83"/>
      <c r="E135" s="82"/>
      <c r="F135" s="74"/>
      <c r="G135" s="74"/>
      <c r="H135" s="74"/>
      <c r="I135" s="74"/>
      <c r="J135" s="74"/>
      <c r="K135" s="74"/>
      <c r="L135" s="74"/>
      <c r="M135" s="74"/>
      <c r="N135" s="84"/>
      <c r="O135" s="74"/>
      <c r="P135" s="84"/>
      <c r="Q135" s="74" t="s">
        <v>611</v>
      </c>
      <c r="R135" s="74"/>
      <c r="S135" s="83" t="s">
        <v>647</v>
      </c>
      <c r="T135" s="85" t="s">
        <v>926</v>
      </c>
      <c r="U135" s="86" t="s">
        <v>921</v>
      </c>
      <c r="V135" s="87" t="s">
        <v>922</v>
      </c>
      <c r="W135" s="86"/>
    </row>
    <row r="136" spans="1:23" s="88" customFormat="1" ht="17.100000000000001" customHeight="1">
      <c r="A136" s="81"/>
      <c r="B136" s="74"/>
      <c r="C136" s="82"/>
      <c r="D136" s="83"/>
      <c r="E136" s="82"/>
      <c r="F136" s="74"/>
      <c r="G136" s="74"/>
      <c r="H136" s="74"/>
      <c r="I136" s="74"/>
      <c r="J136" s="74"/>
      <c r="K136" s="74"/>
      <c r="L136" s="74"/>
      <c r="M136" s="74"/>
      <c r="N136" s="84"/>
      <c r="O136" s="74"/>
      <c r="P136" s="84"/>
      <c r="Q136" s="74" t="s">
        <v>693</v>
      </c>
      <c r="R136" s="74"/>
      <c r="S136" s="83" t="s">
        <v>718</v>
      </c>
      <c r="T136" s="85" t="s">
        <v>927</v>
      </c>
      <c r="U136" s="86" t="s">
        <v>702</v>
      </c>
      <c r="V136" s="87"/>
      <c r="W136" s="86"/>
    </row>
    <row r="137" spans="1:23" s="88" customFormat="1" ht="17.100000000000001" customHeight="1">
      <c r="A137" s="81"/>
      <c r="B137" s="74"/>
      <c r="C137" s="82"/>
      <c r="D137" s="83"/>
      <c r="E137" s="82"/>
      <c r="F137" s="74"/>
      <c r="G137" s="74"/>
      <c r="H137" s="74"/>
      <c r="I137" s="74"/>
      <c r="J137" s="74"/>
      <c r="K137" s="74"/>
      <c r="L137" s="74"/>
      <c r="M137" s="74"/>
      <c r="N137" s="84"/>
      <c r="O137" s="74"/>
      <c r="P137" s="84"/>
      <c r="Q137" s="74" t="s">
        <v>617</v>
      </c>
      <c r="R137" s="74"/>
      <c r="S137" s="83" t="s">
        <v>748</v>
      </c>
      <c r="T137" s="85" t="s">
        <v>927</v>
      </c>
      <c r="U137" s="86" t="s">
        <v>702</v>
      </c>
      <c r="V137" s="87"/>
      <c r="W137" s="86"/>
    </row>
    <row r="138" spans="1:23" s="88" customFormat="1" ht="17.100000000000001" customHeight="1">
      <c r="A138" s="81"/>
      <c r="B138" s="74"/>
      <c r="C138" s="82"/>
      <c r="D138" s="83"/>
      <c r="E138" s="82"/>
      <c r="F138" s="74"/>
      <c r="G138" s="74"/>
      <c r="H138" s="74"/>
      <c r="I138" s="74"/>
      <c r="J138" s="74"/>
      <c r="K138" s="74"/>
      <c r="L138" s="74"/>
      <c r="M138" s="74"/>
      <c r="N138" s="84"/>
      <c r="O138" s="74"/>
      <c r="P138" s="84"/>
      <c r="Q138" s="74" t="s">
        <v>611</v>
      </c>
      <c r="R138" s="74"/>
      <c r="S138" s="83" t="s">
        <v>807</v>
      </c>
      <c r="T138" s="85" t="s">
        <v>928</v>
      </c>
      <c r="U138" s="86" t="s">
        <v>910</v>
      </c>
      <c r="V138" s="87" t="s">
        <v>911</v>
      </c>
      <c r="W138" s="86"/>
    </row>
    <row r="139" spans="1:23" s="97" customFormat="1" ht="17.100000000000001" customHeight="1">
      <c r="A139" s="89">
        <v>103</v>
      </c>
      <c r="B139" s="65" t="str">
        <f>VLOOKUP(A139,[1]selection!B:C,2,TRUE)</f>
        <v>Lawani2023</v>
      </c>
      <c r="C139" s="90" t="s">
        <v>615</v>
      </c>
      <c r="D139" s="93" t="s">
        <v>929</v>
      </c>
      <c r="E139" s="90">
        <v>1</v>
      </c>
      <c r="F139" s="65">
        <v>1</v>
      </c>
      <c r="G139" s="65"/>
      <c r="H139" s="65"/>
      <c r="I139" s="65">
        <v>1</v>
      </c>
      <c r="J139" s="65"/>
      <c r="K139" s="65"/>
      <c r="L139" s="65"/>
      <c r="M139" s="65"/>
      <c r="N139" s="92"/>
      <c r="O139" s="65" t="s">
        <v>609</v>
      </c>
      <c r="P139" s="92" t="s">
        <v>616</v>
      </c>
      <c r="Q139" s="65" t="s">
        <v>611</v>
      </c>
      <c r="R139" s="65"/>
      <c r="S139" s="93" t="s">
        <v>647</v>
      </c>
      <c r="T139" s="94" t="s">
        <v>930</v>
      </c>
      <c r="U139" s="95" t="s">
        <v>931</v>
      </c>
      <c r="V139" s="96" t="s">
        <v>932</v>
      </c>
      <c r="W139" s="95"/>
    </row>
    <row r="140" spans="1:23" s="88" customFormat="1" ht="17.100000000000001" customHeight="1">
      <c r="A140" s="81"/>
      <c r="B140" s="74"/>
      <c r="C140" s="82"/>
      <c r="D140" s="83"/>
      <c r="E140" s="82"/>
      <c r="F140" s="74"/>
      <c r="G140" s="74"/>
      <c r="H140" s="74"/>
      <c r="I140" s="74"/>
      <c r="J140" s="74"/>
      <c r="K140" s="74"/>
      <c r="L140" s="74"/>
      <c r="M140" s="74"/>
      <c r="N140" s="84"/>
      <c r="O140" s="74"/>
      <c r="P140" s="84"/>
      <c r="Q140" s="74" t="s">
        <v>620</v>
      </c>
      <c r="R140" s="74"/>
      <c r="S140" s="83" t="s">
        <v>757</v>
      </c>
      <c r="T140" s="85" t="s">
        <v>933</v>
      </c>
      <c r="U140" s="86" t="s">
        <v>931</v>
      </c>
      <c r="V140" s="87" t="s">
        <v>932</v>
      </c>
      <c r="W140" s="86"/>
    </row>
    <row r="141" spans="1:23" s="88" customFormat="1" ht="17.100000000000001" customHeight="1">
      <c r="A141" s="81"/>
      <c r="B141" s="74"/>
      <c r="C141" s="82"/>
      <c r="D141" s="83"/>
      <c r="E141" s="82"/>
      <c r="F141" s="74"/>
      <c r="G141" s="74"/>
      <c r="H141" s="74"/>
      <c r="I141" s="74"/>
      <c r="J141" s="74"/>
      <c r="K141" s="74"/>
      <c r="L141" s="74"/>
      <c r="M141" s="74"/>
      <c r="N141" s="84"/>
      <c r="O141" s="74"/>
      <c r="P141" s="84"/>
      <c r="Q141" s="74" t="s">
        <v>614</v>
      </c>
      <c r="R141" s="74"/>
      <c r="S141" s="83" t="s">
        <v>793</v>
      </c>
      <c r="T141" s="85" t="s">
        <v>934</v>
      </c>
      <c r="U141" s="86" t="s">
        <v>931</v>
      </c>
      <c r="V141" s="87" t="s">
        <v>932</v>
      </c>
      <c r="W141" s="86"/>
    </row>
    <row r="142" spans="1:23" s="88" customFormat="1" ht="17.100000000000001" customHeight="1">
      <c r="A142" s="81"/>
      <c r="B142" s="74"/>
      <c r="C142" s="82"/>
      <c r="D142" s="83"/>
      <c r="E142" s="82"/>
      <c r="F142" s="74"/>
      <c r="G142" s="74"/>
      <c r="H142" s="74"/>
      <c r="I142" s="74"/>
      <c r="J142" s="74"/>
      <c r="K142" s="74"/>
      <c r="L142" s="74"/>
      <c r="M142" s="74"/>
      <c r="N142" s="84"/>
      <c r="O142" s="74"/>
      <c r="P142" s="84"/>
      <c r="Q142" s="74" t="s">
        <v>693</v>
      </c>
      <c r="R142" s="74"/>
      <c r="S142" s="83" t="s">
        <v>771</v>
      </c>
      <c r="T142" s="85" t="s">
        <v>935</v>
      </c>
      <c r="U142" s="86" t="s">
        <v>931</v>
      </c>
      <c r="V142" s="87" t="s">
        <v>932</v>
      </c>
      <c r="W142" s="86"/>
    </row>
    <row r="143" spans="1:23" s="88" customFormat="1" ht="17.100000000000001" customHeight="1">
      <c r="A143" s="81"/>
      <c r="B143" s="74"/>
      <c r="C143" s="82"/>
      <c r="D143" s="83"/>
      <c r="E143" s="82"/>
      <c r="F143" s="74"/>
      <c r="G143" s="74"/>
      <c r="H143" s="74"/>
      <c r="I143" s="74"/>
      <c r="J143" s="74"/>
      <c r="K143" s="74"/>
      <c r="L143" s="74"/>
      <c r="M143" s="74"/>
      <c r="N143" s="84"/>
      <c r="O143" s="74"/>
      <c r="P143" s="84"/>
      <c r="Q143" s="74" t="s">
        <v>611</v>
      </c>
      <c r="R143" s="74"/>
      <c r="S143" s="83" t="s">
        <v>924</v>
      </c>
      <c r="T143" s="85" t="s">
        <v>936</v>
      </c>
      <c r="U143" s="86" t="s">
        <v>931</v>
      </c>
      <c r="V143" s="87" t="s">
        <v>932</v>
      </c>
      <c r="W143" s="86"/>
    </row>
    <row r="144" spans="1:23" s="88" customFormat="1" ht="17.100000000000001" customHeight="1">
      <c r="A144" s="81"/>
      <c r="B144" s="74"/>
      <c r="C144" s="82"/>
      <c r="D144" s="83"/>
      <c r="E144" s="82"/>
      <c r="F144" s="74"/>
      <c r="G144" s="74"/>
      <c r="H144" s="74"/>
      <c r="I144" s="74"/>
      <c r="J144" s="74"/>
      <c r="K144" s="74"/>
      <c r="L144" s="74"/>
      <c r="M144" s="74"/>
      <c r="N144" s="84"/>
      <c r="O144" s="74"/>
      <c r="P144" s="84"/>
      <c r="Q144" s="74" t="s">
        <v>614</v>
      </c>
      <c r="R144" s="74"/>
      <c r="S144" s="83" t="s">
        <v>797</v>
      </c>
      <c r="T144" s="85" t="s">
        <v>937</v>
      </c>
      <c r="U144" s="86" t="s">
        <v>931</v>
      </c>
      <c r="V144" s="87" t="s">
        <v>932</v>
      </c>
      <c r="W144" s="86"/>
    </row>
    <row r="145" spans="1:23" s="88" customFormat="1" ht="17.100000000000001" customHeight="1">
      <c r="A145" s="81"/>
      <c r="B145" s="74"/>
      <c r="C145" s="82"/>
      <c r="D145" s="83"/>
      <c r="E145" s="82"/>
      <c r="F145" s="74"/>
      <c r="G145" s="74"/>
      <c r="H145" s="74"/>
      <c r="I145" s="74"/>
      <c r="J145" s="74"/>
      <c r="K145" s="74"/>
      <c r="L145" s="74"/>
      <c r="M145" s="74"/>
      <c r="N145" s="84"/>
      <c r="O145" s="74"/>
      <c r="P145" s="84"/>
      <c r="Q145" s="74" t="s">
        <v>693</v>
      </c>
      <c r="R145" s="74"/>
      <c r="S145" s="83" t="s">
        <v>908</v>
      </c>
      <c r="T145" s="85" t="s">
        <v>938</v>
      </c>
      <c r="U145" s="86" t="s">
        <v>931</v>
      </c>
      <c r="V145" s="87" t="s">
        <v>932</v>
      </c>
      <c r="W145" s="86"/>
    </row>
    <row r="146" spans="1:23" s="88" customFormat="1" ht="17.100000000000001" customHeight="1">
      <c r="A146" s="81"/>
      <c r="B146" s="74"/>
      <c r="C146" s="82"/>
      <c r="D146" s="83"/>
      <c r="E146" s="82"/>
      <c r="F146" s="74"/>
      <c r="G146" s="74"/>
      <c r="H146" s="74"/>
      <c r="I146" s="74"/>
      <c r="J146" s="74"/>
      <c r="K146" s="74"/>
      <c r="L146" s="74"/>
      <c r="M146" s="74"/>
      <c r="N146" s="84"/>
      <c r="O146" s="74"/>
      <c r="P146" s="84"/>
      <c r="Q146" s="74" t="s">
        <v>620</v>
      </c>
      <c r="R146" s="74"/>
      <c r="S146" s="83" t="s">
        <v>778</v>
      </c>
      <c r="T146" s="85" t="s">
        <v>939</v>
      </c>
      <c r="U146" s="86" t="s">
        <v>931</v>
      </c>
      <c r="V146" s="87" t="s">
        <v>932</v>
      </c>
      <c r="W146" s="86"/>
    </row>
    <row r="147" spans="1:23" s="97" customFormat="1" ht="17.100000000000001" customHeight="1">
      <c r="A147" s="89">
        <v>105</v>
      </c>
      <c r="B147" s="65" t="str">
        <f>VLOOKUP(A147,[1]selection!B:C,2,TRUE)</f>
        <v>Lecomte2015</v>
      </c>
      <c r="C147" s="90" t="s">
        <v>604</v>
      </c>
      <c r="D147" s="93" t="s">
        <v>940</v>
      </c>
      <c r="E147" s="90">
        <v>1</v>
      </c>
      <c r="F147" s="65">
        <v>1</v>
      </c>
      <c r="G147" s="65"/>
      <c r="H147" s="65"/>
      <c r="I147" s="65"/>
      <c r="J147" s="65"/>
      <c r="K147" s="65"/>
      <c r="L147" s="65"/>
      <c r="M147" s="65"/>
      <c r="N147" s="92"/>
      <c r="O147" s="65" t="s">
        <v>609</v>
      </c>
      <c r="P147" s="92" t="s">
        <v>616</v>
      </c>
      <c r="Q147" s="65" t="s">
        <v>611</v>
      </c>
      <c r="R147" s="65"/>
      <c r="S147" s="93" t="s">
        <v>647</v>
      </c>
      <c r="T147" s="94" t="s">
        <v>941</v>
      </c>
      <c r="U147" s="95" t="s">
        <v>942</v>
      </c>
      <c r="V147" s="96" t="s">
        <v>943</v>
      </c>
      <c r="W147" s="95"/>
    </row>
    <row r="148" spans="1:23" s="97" customFormat="1" ht="17.100000000000001" customHeight="1">
      <c r="A148" s="89">
        <v>113</v>
      </c>
      <c r="B148" s="65" t="str">
        <f>VLOOKUP(A148,[1]selection!B:C,2,TRUE)</f>
        <v>MacKenzie2020</v>
      </c>
      <c r="C148" s="90" t="s">
        <v>604</v>
      </c>
      <c r="D148" s="93" t="s">
        <v>800</v>
      </c>
      <c r="E148" s="90"/>
      <c r="F148" s="65"/>
      <c r="G148" s="65"/>
      <c r="H148" s="65"/>
      <c r="I148" s="65"/>
      <c r="J148" s="65"/>
      <c r="K148" s="65"/>
      <c r="L148" s="65"/>
      <c r="M148" s="65"/>
      <c r="N148" s="92">
        <v>1</v>
      </c>
      <c r="O148" s="65" t="s">
        <v>609</v>
      </c>
      <c r="P148" s="92" t="s">
        <v>616</v>
      </c>
      <c r="Q148" s="65" t="s">
        <v>611</v>
      </c>
      <c r="R148" s="65"/>
      <c r="S148" s="93" t="s">
        <v>687</v>
      </c>
      <c r="T148" s="94" t="s">
        <v>944</v>
      </c>
      <c r="U148" s="95" t="s">
        <v>945</v>
      </c>
      <c r="V148" s="96" t="s">
        <v>946</v>
      </c>
      <c r="W148" s="95"/>
    </row>
    <row r="149" spans="1:23" s="88" customFormat="1" ht="17.100000000000001" customHeight="1">
      <c r="A149" s="81"/>
      <c r="B149" s="74"/>
      <c r="C149" s="82"/>
      <c r="D149" s="83"/>
      <c r="E149" s="82"/>
      <c r="F149" s="74"/>
      <c r="G149" s="74"/>
      <c r="H149" s="74"/>
      <c r="I149" s="74"/>
      <c r="J149" s="74"/>
      <c r="K149" s="74"/>
      <c r="L149" s="74"/>
      <c r="M149" s="74"/>
      <c r="N149" s="84"/>
      <c r="O149" s="74"/>
      <c r="P149" s="84"/>
      <c r="Q149" s="74" t="s">
        <v>620</v>
      </c>
      <c r="R149" s="74"/>
      <c r="S149" s="83" t="s">
        <v>757</v>
      </c>
      <c r="T149" s="85" t="s">
        <v>947</v>
      </c>
      <c r="U149" s="86" t="s">
        <v>948</v>
      </c>
      <c r="V149" s="87" t="s">
        <v>949</v>
      </c>
      <c r="W149" s="86"/>
    </row>
    <row r="150" spans="1:23" s="88" customFormat="1" ht="17.100000000000001" customHeight="1">
      <c r="A150" s="81"/>
      <c r="B150" s="74"/>
      <c r="C150" s="82"/>
      <c r="D150" s="83"/>
      <c r="E150" s="82"/>
      <c r="F150" s="74"/>
      <c r="G150" s="74"/>
      <c r="H150" s="74"/>
      <c r="I150" s="74"/>
      <c r="J150" s="74"/>
      <c r="K150" s="74"/>
      <c r="L150" s="74"/>
      <c r="M150" s="74"/>
      <c r="N150" s="84"/>
      <c r="O150" s="74"/>
      <c r="P150" s="84"/>
      <c r="Q150" s="74" t="s">
        <v>693</v>
      </c>
      <c r="R150" s="74"/>
      <c r="S150" s="83" t="s">
        <v>777</v>
      </c>
      <c r="T150" s="85" t="s">
        <v>950</v>
      </c>
      <c r="U150" s="86" t="s">
        <v>951</v>
      </c>
      <c r="V150" s="87" t="s">
        <v>952</v>
      </c>
      <c r="W150" s="86"/>
    </row>
    <row r="151" spans="1:23" s="97" customFormat="1" ht="17.100000000000001" customHeight="1">
      <c r="A151" s="89">
        <v>114</v>
      </c>
      <c r="B151" s="65" t="str">
        <f>VLOOKUP(A151,[1]selection!B:C,2,TRUE)</f>
        <v>Maksimovic2012</v>
      </c>
      <c r="C151" s="90" t="s">
        <v>604</v>
      </c>
      <c r="D151" s="93" t="s">
        <v>953</v>
      </c>
      <c r="E151" s="90">
        <v>1</v>
      </c>
      <c r="F151" s="65">
        <v>1</v>
      </c>
      <c r="G151" s="65"/>
      <c r="H151" s="65"/>
      <c r="I151" s="65"/>
      <c r="J151" s="65"/>
      <c r="K151" s="65"/>
      <c r="L151" s="65"/>
      <c r="M151" s="65"/>
      <c r="N151" s="92"/>
      <c r="O151" s="65" t="s">
        <v>609</v>
      </c>
      <c r="P151" s="92" t="s">
        <v>616</v>
      </c>
      <c r="Q151" s="65" t="s">
        <v>693</v>
      </c>
      <c r="R151" s="65"/>
      <c r="S151" s="93" t="s">
        <v>777</v>
      </c>
      <c r="T151" s="94" t="s">
        <v>954</v>
      </c>
      <c r="U151" s="95" t="s">
        <v>955</v>
      </c>
      <c r="V151" s="96" t="s">
        <v>956</v>
      </c>
      <c r="W151" s="95"/>
    </row>
    <row r="152" spans="1:23" s="97" customFormat="1" ht="17.100000000000001" customHeight="1">
      <c r="A152" s="89">
        <v>123</v>
      </c>
      <c r="B152" s="65" t="str">
        <f>VLOOKUP(A152,[1]selection!B:C,2,TRUE)</f>
        <v>Morrison2013</v>
      </c>
      <c r="C152" s="90" t="s">
        <v>615</v>
      </c>
      <c r="D152" s="93" t="s">
        <v>957</v>
      </c>
      <c r="E152" s="90">
        <v>1</v>
      </c>
      <c r="F152" s="65"/>
      <c r="G152" s="65"/>
      <c r="H152" s="65"/>
      <c r="I152" s="65"/>
      <c r="J152" s="65">
        <v>1</v>
      </c>
      <c r="K152" s="65">
        <v>1</v>
      </c>
      <c r="L152" s="65"/>
      <c r="M152" s="65"/>
      <c r="N152" s="92"/>
      <c r="O152" s="65" t="s">
        <v>605</v>
      </c>
      <c r="P152" s="92" t="s">
        <v>613</v>
      </c>
      <c r="Q152" s="65" t="s">
        <v>693</v>
      </c>
      <c r="R152" s="65"/>
      <c r="S152" s="93" t="s">
        <v>958</v>
      </c>
      <c r="T152" s="94" t="s">
        <v>959</v>
      </c>
      <c r="U152" s="95" t="s">
        <v>702</v>
      </c>
      <c r="V152" s="96"/>
      <c r="W152" s="95"/>
    </row>
    <row r="153" spans="1:23" s="88" customFormat="1" ht="17.100000000000001" customHeight="1">
      <c r="A153" s="81"/>
      <c r="B153" s="74"/>
      <c r="C153" s="82"/>
      <c r="D153" s="83"/>
      <c r="E153" s="82"/>
      <c r="F153" s="74"/>
      <c r="G153" s="74"/>
      <c r="H153" s="74"/>
      <c r="I153" s="74"/>
      <c r="J153" s="74"/>
      <c r="K153" s="74"/>
      <c r="L153" s="74"/>
      <c r="M153" s="74"/>
      <c r="N153" s="84"/>
      <c r="O153" s="74"/>
      <c r="P153" s="84"/>
      <c r="Q153" s="74" t="s">
        <v>693</v>
      </c>
      <c r="R153" s="74"/>
      <c r="S153" s="83" t="s">
        <v>905</v>
      </c>
      <c r="T153" s="85" t="s">
        <v>960</v>
      </c>
      <c r="U153" s="86" t="s">
        <v>961</v>
      </c>
      <c r="V153" s="87" t="s">
        <v>962</v>
      </c>
      <c r="W153" s="86"/>
    </row>
    <row r="154" spans="1:23" s="88" customFormat="1" ht="17.100000000000001" customHeight="1">
      <c r="A154" s="81"/>
      <c r="B154" s="74"/>
      <c r="C154" s="82"/>
      <c r="D154" s="83"/>
      <c r="E154" s="82"/>
      <c r="F154" s="74"/>
      <c r="G154" s="74"/>
      <c r="H154" s="74"/>
      <c r="I154" s="74"/>
      <c r="J154" s="74"/>
      <c r="K154" s="74"/>
      <c r="L154" s="74"/>
      <c r="M154" s="74"/>
      <c r="N154" s="84"/>
      <c r="O154" s="74"/>
      <c r="P154" s="84"/>
      <c r="Q154" s="74" t="s">
        <v>611</v>
      </c>
      <c r="R154" s="74"/>
      <c r="S154" s="83" t="s">
        <v>963</v>
      </c>
      <c r="T154" s="85" t="s">
        <v>964</v>
      </c>
      <c r="U154" s="86" t="s">
        <v>702</v>
      </c>
      <c r="V154" s="87"/>
      <c r="W154" s="86"/>
    </row>
    <row r="155" spans="1:23" s="88" customFormat="1" ht="17.100000000000001" customHeight="1">
      <c r="A155" s="81"/>
      <c r="B155" s="74"/>
      <c r="C155" s="82"/>
      <c r="D155" s="83"/>
      <c r="E155" s="82"/>
      <c r="F155" s="74"/>
      <c r="G155" s="74"/>
      <c r="H155" s="74"/>
      <c r="I155" s="74"/>
      <c r="J155" s="74"/>
      <c r="K155" s="74"/>
      <c r="L155" s="74"/>
      <c r="M155" s="74"/>
      <c r="N155" s="84"/>
      <c r="O155" s="74"/>
      <c r="P155" s="84"/>
      <c r="Q155" s="74" t="s">
        <v>611</v>
      </c>
      <c r="R155" s="74"/>
      <c r="S155" s="83" t="s">
        <v>812</v>
      </c>
      <c r="T155" s="85" t="s">
        <v>965</v>
      </c>
      <c r="U155" s="86" t="s">
        <v>966</v>
      </c>
      <c r="V155" s="87" t="s">
        <v>967</v>
      </c>
      <c r="W155" s="86"/>
    </row>
    <row r="156" spans="1:23" s="88" customFormat="1" ht="17.100000000000001" customHeight="1">
      <c r="A156" s="81"/>
      <c r="B156" s="74"/>
      <c r="C156" s="82"/>
      <c r="D156" s="83"/>
      <c r="E156" s="82"/>
      <c r="F156" s="74"/>
      <c r="G156" s="74"/>
      <c r="H156" s="74"/>
      <c r="I156" s="74"/>
      <c r="J156" s="74"/>
      <c r="K156" s="74"/>
      <c r="L156" s="74"/>
      <c r="M156" s="74"/>
      <c r="N156" s="84"/>
      <c r="O156" s="74"/>
      <c r="P156" s="84"/>
      <c r="Q156" s="74" t="s">
        <v>693</v>
      </c>
      <c r="R156" s="74"/>
      <c r="S156" s="83" t="s">
        <v>773</v>
      </c>
      <c r="T156" s="85" t="s">
        <v>968</v>
      </c>
      <c r="U156" s="86" t="s">
        <v>702</v>
      </c>
      <c r="V156" s="87"/>
      <c r="W156" s="86"/>
    </row>
    <row r="157" spans="1:23" s="88" customFormat="1" ht="17.100000000000001" customHeight="1">
      <c r="A157" s="81"/>
      <c r="B157" s="74"/>
      <c r="C157" s="82"/>
      <c r="D157" s="83"/>
      <c r="E157" s="82"/>
      <c r="F157" s="74"/>
      <c r="G157" s="74"/>
      <c r="H157" s="74"/>
      <c r="I157" s="74"/>
      <c r="J157" s="74"/>
      <c r="K157" s="74"/>
      <c r="L157" s="74"/>
      <c r="M157" s="74"/>
      <c r="N157" s="84"/>
      <c r="O157" s="74"/>
      <c r="P157" s="84"/>
      <c r="Q157" s="74" t="s">
        <v>611</v>
      </c>
      <c r="R157" s="74"/>
      <c r="S157" s="83" t="s">
        <v>647</v>
      </c>
      <c r="T157" s="85" t="s">
        <v>969</v>
      </c>
      <c r="U157" s="86" t="s">
        <v>970</v>
      </c>
      <c r="V157" s="87" t="s">
        <v>971</v>
      </c>
      <c r="W157" s="86"/>
    </row>
    <row r="158" spans="1:23" s="97" customFormat="1" ht="17.100000000000001" customHeight="1">
      <c r="A158" s="89">
        <v>128</v>
      </c>
      <c r="B158" s="65" t="str">
        <f>VLOOKUP(A158,[1]selection!B:C,2,TRUE)</f>
        <v>Oliveira2012</v>
      </c>
      <c r="C158" s="90" t="s">
        <v>612</v>
      </c>
      <c r="D158" s="93" t="s">
        <v>972</v>
      </c>
      <c r="E158" s="90"/>
      <c r="F158" s="65"/>
      <c r="G158" s="65"/>
      <c r="H158" s="65"/>
      <c r="I158" s="65"/>
      <c r="J158" s="65"/>
      <c r="K158" s="65"/>
      <c r="L158" s="65"/>
      <c r="M158" s="65"/>
      <c r="N158" s="92">
        <v>1</v>
      </c>
      <c r="O158" s="65" t="s">
        <v>609</v>
      </c>
      <c r="P158" s="92" t="s">
        <v>616</v>
      </c>
      <c r="Q158" s="65" t="s">
        <v>614</v>
      </c>
      <c r="R158" s="65"/>
      <c r="S158" s="93" t="s">
        <v>663</v>
      </c>
      <c r="T158" s="94" t="s">
        <v>973</v>
      </c>
      <c r="U158" s="95" t="s">
        <v>974</v>
      </c>
      <c r="V158" s="96" t="s">
        <v>975</v>
      </c>
      <c r="W158" s="95"/>
    </row>
    <row r="159" spans="1:23" s="88" customFormat="1" ht="17.100000000000001" customHeight="1">
      <c r="A159" s="81"/>
      <c r="B159" s="74"/>
      <c r="C159" s="82"/>
      <c r="D159" s="83"/>
      <c r="E159" s="82"/>
      <c r="F159" s="74"/>
      <c r="G159" s="74"/>
      <c r="H159" s="74"/>
      <c r="I159" s="74"/>
      <c r="J159" s="74"/>
      <c r="K159" s="74"/>
      <c r="L159" s="74"/>
      <c r="M159" s="74"/>
      <c r="N159" s="84"/>
      <c r="O159" s="74"/>
      <c r="P159" s="84"/>
      <c r="Q159" s="74" t="s">
        <v>611</v>
      </c>
      <c r="R159" s="74"/>
      <c r="S159" s="83" t="s">
        <v>880</v>
      </c>
      <c r="T159" s="85" t="s">
        <v>973</v>
      </c>
      <c r="U159" s="86" t="s">
        <v>976</v>
      </c>
      <c r="V159" s="87" t="s">
        <v>975</v>
      </c>
      <c r="W159" s="86"/>
    </row>
    <row r="160" spans="1:23" s="97" customFormat="1" ht="17.100000000000001" customHeight="1">
      <c r="A160" s="89">
        <v>135</v>
      </c>
      <c r="B160" s="65" t="str">
        <f>VLOOKUP(A160,[1]selection!B:C,2,TRUE)</f>
        <v>Parolin2023</v>
      </c>
      <c r="C160" s="90" t="s">
        <v>612</v>
      </c>
      <c r="D160" s="93" t="s">
        <v>977</v>
      </c>
      <c r="E160" s="90">
        <v>1</v>
      </c>
      <c r="F160" s="65"/>
      <c r="G160" s="65"/>
      <c r="H160" s="65"/>
      <c r="I160" s="65"/>
      <c r="J160" s="65"/>
      <c r="K160" s="65">
        <v>1</v>
      </c>
      <c r="L160" s="65"/>
      <c r="M160" s="65"/>
      <c r="N160" s="92"/>
      <c r="O160" s="65" t="s">
        <v>605</v>
      </c>
      <c r="P160" s="92" t="s">
        <v>610</v>
      </c>
      <c r="Q160" s="65" t="s">
        <v>693</v>
      </c>
      <c r="R160" s="65"/>
      <c r="S160" s="93" t="s">
        <v>771</v>
      </c>
      <c r="T160" s="94" t="s">
        <v>978</v>
      </c>
      <c r="U160" s="95" t="s">
        <v>979</v>
      </c>
      <c r="V160" s="96" t="s">
        <v>980</v>
      </c>
      <c r="W160" s="95"/>
    </row>
    <row r="161" spans="1:23" s="88" customFormat="1" ht="17.100000000000001" customHeight="1">
      <c r="A161" s="81"/>
      <c r="B161" s="74"/>
      <c r="C161" s="82"/>
      <c r="D161" s="83"/>
      <c r="E161" s="82"/>
      <c r="F161" s="74"/>
      <c r="G161" s="74"/>
      <c r="H161" s="74"/>
      <c r="I161" s="74"/>
      <c r="J161" s="74"/>
      <c r="K161" s="74"/>
      <c r="L161" s="74"/>
      <c r="M161" s="74"/>
      <c r="N161" s="84"/>
      <c r="O161" s="74"/>
      <c r="P161" s="84"/>
      <c r="Q161" s="74" t="s">
        <v>614</v>
      </c>
      <c r="R161" s="74"/>
      <c r="S161" s="83" t="s">
        <v>793</v>
      </c>
      <c r="T161" s="85" t="s">
        <v>978</v>
      </c>
      <c r="U161" s="86" t="s">
        <v>979</v>
      </c>
      <c r="V161" s="87" t="s">
        <v>980</v>
      </c>
      <c r="W161" s="86"/>
    </row>
    <row r="162" spans="1:23" s="88" customFormat="1" ht="17.100000000000001" customHeight="1">
      <c r="A162" s="81"/>
      <c r="B162" s="74"/>
      <c r="C162" s="82"/>
      <c r="D162" s="83"/>
      <c r="E162" s="82"/>
      <c r="F162" s="74"/>
      <c r="G162" s="74"/>
      <c r="H162" s="74"/>
      <c r="I162" s="74"/>
      <c r="J162" s="74"/>
      <c r="K162" s="74"/>
      <c r="L162" s="74"/>
      <c r="M162" s="74"/>
      <c r="N162" s="84"/>
      <c r="O162" s="74"/>
      <c r="P162" s="84"/>
      <c r="Q162" s="74" t="s">
        <v>611</v>
      </c>
      <c r="R162" s="74"/>
      <c r="S162" s="83" t="s">
        <v>817</v>
      </c>
      <c r="T162" s="85" t="s">
        <v>981</v>
      </c>
      <c r="U162" s="86" t="s">
        <v>979</v>
      </c>
      <c r="V162" s="87" t="s">
        <v>982</v>
      </c>
      <c r="W162" s="86"/>
    </row>
    <row r="163" spans="1:23" s="97" customFormat="1" ht="17.100000000000001" customHeight="1">
      <c r="A163" s="89">
        <v>138</v>
      </c>
      <c r="B163" s="65" t="str">
        <f>VLOOKUP(A163,[1]selection!B:C,2,TRUE)</f>
        <v>Persson2021</v>
      </c>
      <c r="C163" s="90" t="s">
        <v>604</v>
      </c>
      <c r="D163" s="93" t="s">
        <v>983</v>
      </c>
      <c r="E163" s="90">
        <v>1</v>
      </c>
      <c r="F163" s="65"/>
      <c r="G163" s="65"/>
      <c r="H163" s="65"/>
      <c r="I163" s="65">
        <v>1</v>
      </c>
      <c r="J163" s="65"/>
      <c r="K163" s="65"/>
      <c r="L163" s="65"/>
      <c r="M163" s="65"/>
      <c r="N163" s="92"/>
      <c r="O163" s="65" t="s">
        <v>609</v>
      </c>
      <c r="P163" s="92" t="s">
        <v>616</v>
      </c>
      <c r="Q163" s="65" t="s">
        <v>611</v>
      </c>
      <c r="R163" s="65"/>
      <c r="S163" s="93" t="s">
        <v>804</v>
      </c>
      <c r="T163" s="94" t="s">
        <v>984</v>
      </c>
      <c r="U163" s="95" t="s">
        <v>985</v>
      </c>
      <c r="V163" s="96" t="s">
        <v>986</v>
      </c>
      <c r="W163" s="95"/>
    </row>
    <row r="164" spans="1:23" s="97" customFormat="1" ht="17.100000000000001" customHeight="1">
      <c r="A164" s="89">
        <v>149</v>
      </c>
      <c r="B164" s="65" t="str">
        <f>VLOOKUP(A164,[1]selection!B:C,2,TRUE)</f>
        <v>Renzi2017</v>
      </c>
      <c r="C164" s="90" t="s">
        <v>604</v>
      </c>
      <c r="D164" s="93" t="s">
        <v>832</v>
      </c>
      <c r="E164" s="90"/>
      <c r="F164" s="65"/>
      <c r="G164" s="65"/>
      <c r="H164" s="65"/>
      <c r="I164" s="65"/>
      <c r="J164" s="65"/>
      <c r="K164" s="65"/>
      <c r="L164" s="65">
        <v>1</v>
      </c>
      <c r="M164" s="65"/>
      <c r="N164" s="92"/>
      <c r="O164" s="65" t="s">
        <v>609</v>
      </c>
      <c r="P164" s="92" t="s">
        <v>616</v>
      </c>
      <c r="Q164" s="65" t="s">
        <v>614</v>
      </c>
      <c r="R164" s="65"/>
      <c r="S164" s="93" t="s">
        <v>793</v>
      </c>
      <c r="T164" s="94" t="s">
        <v>987</v>
      </c>
      <c r="U164" s="95" t="s">
        <v>988</v>
      </c>
      <c r="V164" s="96" t="s">
        <v>989</v>
      </c>
      <c r="W164" s="95"/>
    </row>
    <row r="165" spans="1:23" s="88" customFormat="1" ht="17.100000000000001" customHeight="1">
      <c r="A165" s="81"/>
      <c r="B165" s="74"/>
      <c r="C165" s="82"/>
      <c r="D165" s="83"/>
      <c r="E165" s="82"/>
      <c r="F165" s="74"/>
      <c r="G165" s="74"/>
      <c r="H165" s="74"/>
      <c r="I165" s="74"/>
      <c r="J165" s="74"/>
      <c r="K165" s="74"/>
      <c r="L165" s="74"/>
      <c r="M165" s="74"/>
      <c r="N165" s="84"/>
      <c r="O165" s="74"/>
      <c r="P165" s="84"/>
      <c r="Q165" s="74" t="s">
        <v>693</v>
      </c>
      <c r="R165" s="74"/>
      <c r="S165" s="83" t="s">
        <v>755</v>
      </c>
      <c r="T165" s="85" t="s">
        <v>987</v>
      </c>
      <c r="U165" s="86" t="s">
        <v>990</v>
      </c>
      <c r="V165" s="87" t="s">
        <v>991</v>
      </c>
      <c r="W165" s="86"/>
    </row>
    <row r="166" spans="1:23" ht="17.100000000000001" customHeight="1">
      <c r="A166" s="73"/>
      <c r="Q166" s="4" t="s">
        <v>611</v>
      </c>
      <c r="S166" s="5" t="s">
        <v>806</v>
      </c>
      <c r="T166" s="77" t="s">
        <v>987</v>
      </c>
      <c r="U166" s="78" t="s">
        <v>702</v>
      </c>
    </row>
    <row r="167" spans="1:23" ht="17.100000000000001" customHeight="1">
      <c r="A167" s="73"/>
      <c r="Q167" s="4" t="s">
        <v>611</v>
      </c>
      <c r="S167" s="5" t="s">
        <v>880</v>
      </c>
      <c r="T167" s="77" t="s">
        <v>987</v>
      </c>
      <c r="U167" s="78" t="s">
        <v>702</v>
      </c>
    </row>
    <row r="168" spans="1:23" ht="17.100000000000001" customHeight="1">
      <c r="A168" s="73"/>
      <c r="Q168" s="4" t="s">
        <v>614</v>
      </c>
      <c r="S168" s="5" t="s">
        <v>851</v>
      </c>
      <c r="T168" s="77" t="s">
        <v>987</v>
      </c>
      <c r="U168" s="78" t="s">
        <v>702</v>
      </c>
    </row>
    <row r="169" spans="1:23" s="72" customFormat="1" ht="17.100000000000001" customHeight="1">
      <c r="A169" s="64">
        <v>153</v>
      </c>
      <c r="B169" s="65" t="str">
        <f>VLOOKUP(A169,[1]selection!B:C,2,TRUE)</f>
        <v>Rockwell2009</v>
      </c>
      <c r="C169" s="66" t="s">
        <v>604</v>
      </c>
      <c r="D169" s="67" t="s">
        <v>832</v>
      </c>
      <c r="E169" s="66"/>
      <c r="F169" s="68"/>
      <c r="G169" s="68"/>
      <c r="H169" s="68"/>
      <c r="I169" s="68"/>
      <c r="J169" s="68"/>
      <c r="K169" s="68"/>
      <c r="L169" s="68"/>
      <c r="M169" s="68"/>
      <c r="N169" s="69">
        <v>1</v>
      </c>
      <c r="O169" s="68" t="s">
        <v>609</v>
      </c>
      <c r="P169" s="69" t="s">
        <v>616</v>
      </c>
      <c r="Q169" s="68" t="s">
        <v>693</v>
      </c>
      <c r="R169" s="68"/>
      <c r="S169" s="67" t="s">
        <v>777</v>
      </c>
      <c r="T169" s="70" t="s">
        <v>992</v>
      </c>
      <c r="U169" s="71" t="s">
        <v>886</v>
      </c>
      <c r="V169" s="80" t="s">
        <v>993</v>
      </c>
      <c r="W169" s="71"/>
    </row>
    <row r="170" spans="1:23" s="72" customFormat="1" ht="17.100000000000001" customHeight="1">
      <c r="A170" s="64">
        <v>160</v>
      </c>
      <c r="B170" s="65" t="str">
        <f>VLOOKUP(A170,[1]selection!B:C,2,TRUE)</f>
        <v>Serenella2015</v>
      </c>
      <c r="C170" s="66" t="s">
        <v>621</v>
      </c>
      <c r="D170" s="67" t="s">
        <v>994</v>
      </c>
      <c r="E170" s="66"/>
      <c r="F170" s="68"/>
      <c r="G170" s="68"/>
      <c r="H170" s="68"/>
      <c r="I170" s="68"/>
      <c r="J170" s="68"/>
      <c r="K170" s="68">
        <v>1</v>
      </c>
      <c r="L170" s="68"/>
      <c r="M170" s="68"/>
      <c r="N170" s="69"/>
      <c r="O170" s="68" t="s">
        <v>605</v>
      </c>
      <c r="P170" s="69" t="s">
        <v>606</v>
      </c>
      <c r="Q170" s="68" t="s">
        <v>614</v>
      </c>
      <c r="R170" s="68"/>
      <c r="S170" s="67" t="s">
        <v>995</v>
      </c>
      <c r="T170" s="70" t="s">
        <v>996</v>
      </c>
      <c r="U170" s="71" t="s">
        <v>997</v>
      </c>
      <c r="V170" s="80" t="s">
        <v>998</v>
      </c>
      <c r="W170" s="71"/>
    </row>
    <row r="171" spans="1:23" s="72" customFormat="1" ht="17.100000000000001" customHeight="1">
      <c r="A171" s="64">
        <v>164</v>
      </c>
      <c r="B171" s="65" t="str">
        <f>VLOOKUP(A171,[1]selection!B:C,2,TRUE)</f>
        <v>Shehabuddeen2006</v>
      </c>
      <c r="C171" s="66" t="s">
        <v>612</v>
      </c>
      <c r="D171" s="67" t="s">
        <v>999</v>
      </c>
      <c r="E171" s="66"/>
      <c r="F171" s="68"/>
      <c r="G171" s="68"/>
      <c r="H171" s="68"/>
      <c r="I171" s="68"/>
      <c r="J171" s="68"/>
      <c r="K171" s="68"/>
      <c r="L171" s="68"/>
      <c r="M171" s="68"/>
      <c r="N171" s="69">
        <v>1</v>
      </c>
      <c r="O171" s="68" t="s">
        <v>609</v>
      </c>
      <c r="P171" s="69" t="s">
        <v>616</v>
      </c>
      <c r="Q171" s="68" t="s">
        <v>614</v>
      </c>
      <c r="R171" s="68"/>
      <c r="S171" s="67" t="s">
        <v>1000</v>
      </c>
      <c r="T171" s="70" t="s">
        <v>1001</v>
      </c>
      <c r="U171" s="71" t="s">
        <v>1002</v>
      </c>
      <c r="V171" s="80" t="s">
        <v>1003</v>
      </c>
      <c r="W171" s="71"/>
    </row>
    <row r="172" spans="1:23" ht="17.100000000000001" customHeight="1">
      <c r="Q172" s="4" t="s">
        <v>611</v>
      </c>
      <c r="S172" s="5" t="s">
        <v>880</v>
      </c>
      <c r="T172" s="77" t="s">
        <v>1004</v>
      </c>
      <c r="U172" s="78" t="s">
        <v>1005</v>
      </c>
      <c r="V172" s="79" t="s">
        <v>1004</v>
      </c>
    </row>
    <row r="173" spans="1:23" ht="17.100000000000001" customHeight="1">
      <c r="Q173" s="4" t="s">
        <v>693</v>
      </c>
      <c r="S173" s="5" t="s">
        <v>777</v>
      </c>
      <c r="T173" s="77" t="s">
        <v>1006</v>
      </c>
      <c r="U173" s="78" t="s">
        <v>1007</v>
      </c>
      <c r="V173" s="79" t="s">
        <v>1008</v>
      </c>
    </row>
    <row r="174" spans="1:23" ht="17.100000000000001" customHeight="1">
      <c r="Q174" s="4" t="s">
        <v>614</v>
      </c>
      <c r="S174" s="5" t="s">
        <v>793</v>
      </c>
      <c r="T174" s="77" t="s">
        <v>1009</v>
      </c>
      <c r="U174" s="78" t="s">
        <v>1007</v>
      </c>
      <c r="V174" s="79" t="s">
        <v>1010</v>
      </c>
    </row>
    <row r="175" spans="1:23" ht="17.100000000000001" customHeight="1">
      <c r="Q175" s="4" t="s">
        <v>611</v>
      </c>
      <c r="S175" s="5" t="s">
        <v>846</v>
      </c>
      <c r="T175" s="77" t="s">
        <v>1011</v>
      </c>
      <c r="U175" s="78" t="s">
        <v>1007</v>
      </c>
      <c r="V175" s="79" t="s">
        <v>1010</v>
      </c>
    </row>
    <row r="176" spans="1:23" ht="17.100000000000001" customHeight="1">
      <c r="Q176" s="4" t="s">
        <v>693</v>
      </c>
      <c r="S176" s="5" t="s">
        <v>771</v>
      </c>
      <c r="T176" s="77" t="s">
        <v>1012</v>
      </c>
      <c r="U176" s="78" t="s">
        <v>702</v>
      </c>
    </row>
    <row r="177" spans="1:23" ht="17.100000000000001" customHeight="1">
      <c r="Q177" s="4" t="s">
        <v>611</v>
      </c>
      <c r="S177" s="5" t="s">
        <v>647</v>
      </c>
      <c r="T177" s="77" t="s">
        <v>1013</v>
      </c>
      <c r="U177" s="78" t="s">
        <v>702</v>
      </c>
    </row>
    <row r="178" spans="1:23" s="72" customFormat="1" ht="17.100000000000001" customHeight="1">
      <c r="A178" s="64">
        <v>165</v>
      </c>
      <c r="B178" s="65" t="str">
        <f>VLOOKUP(A178,[1]selection!B:C,2,TRUE)</f>
        <v>Shiu2015</v>
      </c>
      <c r="C178" s="66" t="s">
        <v>604</v>
      </c>
      <c r="D178" s="67" t="s">
        <v>1014</v>
      </c>
      <c r="E178" s="66"/>
      <c r="F178" s="68">
        <v>1</v>
      </c>
      <c r="G178" s="68"/>
      <c r="H178" s="68"/>
      <c r="I178" s="68"/>
      <c r="J178" s="68">
        <v>1</v>
      </c>
      <c r="K178" s="68">
        <v>1</v>
      </c>
      <c r="L178" s="68"/>
      <c r="M178" s="68"/>
      <c r="N178" s="69"/>
      <c r="O178" s="68" t="s">
        <v>605</v>
      </c>
      <c r="P178" s="69" t="s">
        <v>610</v>
      </c>
      <c r="Q178" s="68" t="s">
        <v>693</v>
      </c>
      <c r="R178" s="68"/>
      <c r="S178" s="67" t="s">
        <v>755</v>
      </c>
      <c r="T178" s="70" t="s">
        <v>1015</v>
      </c>
      <c r="U178" s="71" t="s">
        <v>702</v>
      </c>
      <c r="V178" s="80"/>
      <c r="W178" s="71"/>
    </row>
    <row r="179" spans="1:23" s="72" customFormat="1" ht="17.100000000000001" customHeight="1">
      <c r="A179" s="89">
        <v>166</v>
      </c>
      <c r="B179" s="65" t="str">
        <f>VLOOKUP(A179,[1]selection!B:C,2,TRUE)</f>
        <v>Singhaputtangkul2017</v>
      </c>
      <c r="C179" s="66" t="s">
        <v>615</v>
      </c>
      <c r="D179" s="67" t="s">
        <v>1016</v>
      </c>
      <c r="E179" s="66"/>
      <c r="F179" s="68"/>
      <c r="G179" s="68"/>
      <c r="H179" s="68"/>
      <c r="I179" s="68"/>
      <c r="J179" s="68"/>
      <c r="K179" s="68"/>
      <c r="L179" s="68">
        <v>1</v>
      </c>
      <c r="M179" s="68"/>
      <c r="N179" s="69"/>
      <c r="O179" s="68" t="s">
        <v>609</v>
      </c>
      <c r="P179" s="69" t="s">
        <v>616</v>
      </c>
      <c r="Q179" s="68" t="s">
        <v>614</v>
      </c>
      <c r="R179" s="68"/>
      <c r="S179" s="67" t="s">
        <v>1017</v>
      </c>
      <c r="T179" s="70" t="s">
        <v>1018</v>
      </c>
      <c r="U179" s="71" t="s">
        <v>702</v>
      </c>
      <c r="V179" s="80"/>
      <c r="W179" s="71"/>
    </row>
    <row r="180" spans="1:23" ht="17.100000000000001" customHeight="1">
      <c r="A180" s="81"/>
      <c r="Q180" s="4" t="s">
        <v>614</v>
      </c>
      <c r="S180" s="5" t="s">
        <v>663</v>
      </c>
      <c r="T180" s="77" t="s">
        <v>1019</v>
      </c>
      <c r="U180" s="78" t="s">
        <v>702</v>
      </c>
    </row>
    <row r="181" spans="1:23" ht="17.100000000000001" customHeight="1">
      <c r="A181" s="81"/>
      <c r="Q181" s="4" t="s">
        <v>611</v>
      </c>
      <c r="S181" s="5" t="s">
        <v>804</v>
      </c>
      <c r="T181" s="77" t="s">
        <v>1020</v>
      </c>
      <c r="U181" s="78" t="s">
        <v>702</v>
      </c>
    </row>
    <row r="182" spans="1:23" ht="17.100000000000001" customHeight="1">
      <c r="A182" s="81"/>
      <c r="Q182" s="4" t="s">
        <v>693</v>
      </c>
      <c r="S182" s="5" t="s">
        <v>718</v>
      </c>
      <c r="T182" s="77" t="s">
        <v>1021</v>
      </c>
      <c r="U182" s="78" t="s">
        <v>702</v>
      </c>
    </row>
    <row r="183" spans="1:23" ht="17.100000000000001" customHeight="1">
      <c r="A183" s="81"/>
      <c r="Q183" s="4" t="s">
        <v>611</v>
      </c>
      <c r="S183" s="5" t="s">
        <v>880</v>
      </c>
      <c r="T183" s="77" t="s">
        <v>1022</v>
      </c>
      <c r="U183" s="78" t="s">
        <v>1023</v>
      </c>
      <c r="V183" s="79" t="s">
        <v>1024</v>
      </c>
    </row>
    <row r="184" spans="1:23" ht="17.100000000000001" customHeight="1">
      <c r="A184" s="81"/>
      <c r="Q184" s="4" t="s">
        <v>693</v>
      </c>
      <c r="S184" s="5" t="s">
        <v>786</v>
      </c>
      <c r="T184" s="77" t="s">
        <v>1025</v>
      </c>
      <c r="U184" s="78" t="s">
        <v>1023</v>
      </c>
      <c r="V184" s="79" t="s">
        <v>1024</v>
      </c>
    </row>
    <row r="185" spans="1:23" ht="17.100000000000001" customHeight="1">
      <c r="A185" s="81"/>
      <c r="Q185" s="4" t="s">
        <v>620</v>
      </c>
      <c r="S185" s="5" t="s">
        <v>676</v>
      </c>
      <c r="T185" s="77" t="s">
        <v>1026</v>
      </c>
      <c r="U185" s="78" t="s">
        <v>1027</v>
      </c>
      <c r="V185" s="79" t="s">
        <v>1028</v>
      </c>
    </row>
    <row r="186" spans="1:23" ht="17.100000000000001" customHeight="1">
      <c r="A186" s="81"/>
      <c r="Q186" s="4" t="s">
        <v>693</v>
      </c>
      <c r="S186" s="5" t="s">
        <v>777</v>
      </c>
      <c r="T186" s="77" t="s">
        <v>1029</v>
      </c>
      <c r="U186" s="78" t="s">
        <v>1023</v>
      </c>
      <c r="V186" s="79" t="s">
        <v>1030</v>
      </c>
    </row>
    <row r="187" spans="1:23" ht="17.100000000000001" customHeight="1">
      <c r="A187" s="81"/>
      <c r="Q187" s="4" t="s">
        <v>611</v>
      </c>
      <c r="S187" s="5" t="s">
        <v>846</v>
      </c>
      <c r="T187" s="77" t="s">
        <v>1031</v>
      </c>
      <c r="U187" s="78" t="s">
        <v>1032</v>
      </c>
      <c r="V187" s="79" t="s">
        <v>1033</v>
      </c>
    </row>
    <row r="188" spans="1:23" s="72" customFormat="1" ht="17.100000000000001" customHeight="1">
      <c r="A188" s="89">
        <v>170</v>
      </c>
      <c r="B188" s="65" t="str">
        <f>VLOOKUP(A188,[1]selection!B:C,2,TRUE)</f>
        <v>Tarne2019</v>
      </c>
      <c r="C188" s="66" t="s">
        <v>604</v>
      </c>
      <c r="D188" s="67" t="s">
        <v>1034</v>
      </c>
      <c r="E188" s="66">
        <v>1</v>
      </c>
      <c r="F188" s="68"/>
      <c r="G188" s="68"/>
      <c r="H188" s="68"/>
      <c r="I188" s="68"/>
      <c r="J188" s="68"/>
      <c r="K188" s="68">
        <v>1</v>
      </c>
      <c r="L188" s="68"/>
      <c r="M188" s="68">
        <v>1</v>
      </c>
      <c r="N188" s="69"/>
      <c r="O188" s="68" t="s">
        <v>605</v>
      </c>
      <c r="P188" s="69" t="s">
        <v>610</v>
      </c>
      <c r="Q188" s="68" t="s">
        <v>611</v>
      </c>
      <c r="R188" s="68"/>
      <c r="S188" s="67" t="s">
        <v>817</v>
      </c>
      <c r="T188" s="70" t="s">
        <v>1035</v>
      </c>
      <c r="U188" s="71" t="s">
        <v>1036</v>
      </c>
      <c r="V188" s="80" t="s">
        <v>1037</v>
      </c>
      <c r="W188" s="71"/>
    </row>
    <row r="189" spans="1:23" ht="17.100000000000001" customHeight="1">
      <c r="A189" s="81"/>
      <c r="Q189" s="4" t="s">
        <v>614</v>
      </c>
      <c r="S189" s="5" t="s">
        <v>665</v>
      </c>
      <c r="T189" s="77" t="s">
        <v>1038</v>
      </c>
      <c r="U189" s="78" t="s">
        <v>1036</v>
      </c>
      <c r="V189" s="79" t="s">
        <v>1037</v>
      </c>
    </row>
    <row r="190" spans="1:23" ht="17.100000000000001" customHeight="1">
      <c r="A190" s="81"/>
      <c r="Q190" s="4" t="s">
        <v>611</v>
      </c>
      <c r="S190" s="5" t="s">
        <v>647</v>
      </c>
      <c r="T190" s="77" t="s">
        <v>1039</v>
      </c>
      <c r="U190" s="78" t="s">
        <v>702</v>
      </c>
    </row>
    <row r="191" spans="1:23" s="72" customFormat="1" ht="17.100000000000001" customHeight="1">
      <c r="A191" s="89">
        <v>171</v>
      </c>
      <c r="B191" s="65" t="str">
        <f>VLOOKUP(A191,[1]selection!B:C,2,TRUE)</f>
        <v>Thurston2003</v>
      </c>
      <c r="C191" s="66" t="s">
        <v>604</v>
      </c>
      <c r="D191" s="67" t="s">
        <v>1040</v>
      </c>
      <c r="E191" s="66">
        <v>1</v>
      </c>
      <c r="F191" s="68"/>
      <c r="G191" s="68"/>
      <c r="H191" s="68"/>
      <c r="I191" s="68"/>
      <c r="J191" s="68"/>
      <c r="K191" s="68">
        <v>1</v>
      </c>
      <c r="L191" s="68"/>
      <c r="M191" s="68"/>
      <c r="N191" s="69"/>
      <c r="O191" s="68" t="s">
        <v>605</v>
      </c>
      <c r="P191" s="69" t="s">
        <v>610</v>
      </c>
      <c r="Q191" s="68" t="s">
        <v>611</v>
      </c>
      <c r="R191" s="68"/>
      <c r="S191" s="67" t="s">
        <v>817</v>
      </c>
      <c r="T191" s="70" t="s">
        <v>1041</v>
      </c>
      <c r="U191" s="71" t="s">
        <v>1042</v>
      </c>
      <c r="V191" s="80" t="s">
        <v>1043</v>
      </c>
      <c r="W191" s="71"/>
    </row>
    <row r="192" spans="1:23" ht="17.100000000000001" customHeight="1">
      <c r="A192" s="81"/>
      <c r="Q192" s="4" t="s">
        <v>611</v>
      </c>
      <c r="S192" s="5" t="s">
        <v>806</v>
      </c>
      <c r="T192" s="77" t="s">
        <v>1044</v>
      </c>
      <c r="U192" s="78" t="s">
        <v>1045</v>
      </c>
      <c r="V192" s="79" t="s">
        <v>1046</v>
      </c>
    </row>
    <row r="193" spans="1:23" s="72" customFormat="1" ht="17.100000000000001" customHeight="1">
      <c r="A193" s="89">
        <v>172</v>
      </c>
      <c r="B193" s="65" t="str">
        <f>VLOOKUP(A193,[1]selection!B:C,2,TRUE)</f>
        <v>Tonn2003</v>
      </c>
      <c r="C193" s="66" t="s">
        <v>621</v>
      </c>
      <c r="D193" s="67" t="s">
        <v>1047</v>
      </c>
      <c r="E193" s="66"/>
      <c r="F193" s="68"/>
      <c r="G193" s="68"/>
      <c r="H193" s="68"/>
      <c r="I193" s="68"/>
      <c r="J193" s="68"/>
      <c r="K193" s="68"/>
      <c r="L193" s="68">
        <v>1</v>
      </c>
      <c r="M193" s="68"/>
      <c r="N193" s="69"/>
      <c r="O193" s="68" t="s">
        <v>609</v>
      </c>
      <c r="P193" s="69" t="s">
        <v>616</v>
      </c>
      <c r="Q193" s="68" t="s">
        <v>614</v>
      </c>
      <c r="R193" s="68"/>
      <c r="S193" s="67" t="s">
        <v>796</v>
      </c>
      <c r="T193" s="70" t="s">
        <v>1048</v>
      </c>
      <c r="U193" s="71" t="s">
        <v>702</v>
      </c>
      <c r="V193" s="80"/>
      <c r="W193" s="71"/>
    </row>
    <row r="194" spans="1:23" ht="17.100000000000001" customHeight="1">
      <c r="A194" s="81"/>
      <c r="Q194" s="4" t="s">
        <v>620</v>
      </c>
      <c r="S194" s="5" t="s">
        <v>778</v>
      </c>
      <c r="T194" s="77" t="s">
        <v>1049</v>
      </c>
      <c r="U194" s="78" t="s">
        <v>702</v>
      </c>
    </row>
    <row r="195" spans="1:23" ht="17.100000000000001" customHeight="1">
      <c r="A195" s="81"/>
      <c r="Q195" s="4" t="s">
        <v>617</v>
      </c>
      <c r="S195" s="5" t="s">
        <v>752</v>
      </c>
      <c r="T195" s="77" t="s">
        <v>1050</v>
      </c>
      <c r="U195" s="78" t="s">
        <v>702</v>
      </c>
    </row>
    <row r="196" spans="1:23" ht="17.100000000000001" customHeight="1">
      <c r="A196" s="81"/>
      <c r="Q196" s="4" t="s">
        <v>693</v>
      </c>
      <c r="S196" s="5" t="s">
        <v>1051</v>
      </c>
      <c r="T196" s="77" t="s">
        <v>1052</v>
      </c>
      <c r="U196" s="78" t="s">
        <v>702</v>
      </c>
    </row>
    <row r="197" spans="1:23" s="72" customFormat="1" ht="17.100000000000001" customHeight="1">
      <c r="A197" s="89">
        <v>175</v>
      </c>
      <c r="B197" s="65" t="str">
        <f>VLOOKUP(A197,[1]selection!B:C,2,TRUE)</f>
        <v>Vargas2020</v>
      </c>
      <c r="C197" s="66" t="s">
        <v>621</v>
      </c>
      <c r="D197" s="67" t="s">
        <v>1053</v>
      </c>
      <c r="E197" s="66">
        <v>1</v>
      </c>
      <c r="F197" s="68"/>
      <c r="G197" s="68"/>
      <c r="H197" s="68"/>
      <c r="I197" s="68"/>
      <c r="J197" s="68"/>
      <c r="K197" s="68">
        <v>1</v>
      </c>
      <c r="L197" s="68"/>
      <c r="M197" s="68"/>
      <c r="N197" s="69"/>
      <c r="O197" s="68" t="s">
        <v>605</v>
      </c>
      <c r="P197" s="69" t="s">
        <v>610</v>
      </c>
      <c r="Q197" s="68" t="s">
        <v>611</v>
      </c>
      <c r="R197" s="68"/>
      <c r="S197" s="67" t="s">
        <v>817</v>
      </c>
      <c r="T197" s="70" t="s">
        <v>1054</v>
      </c>
      <c r="U197" s="71" t="s">
        <v>1055</v>
      </c>
      <c r="V197" s="80" t="s">
        <v>1056</v>
      </c>
      <c r="W197" s="71"/>
    </row>
    <row r="198" spans="1:23" s="72" customFormat="1" ht="17.100000000000001" customHeight="1">
      <c r="A198" s="89">
        <v>183</v>
      </c>
      <c r="B198" s="65" t="str">
        <f>VLOOKUP(A198,[1]selection!B:C,2,TRUE)</f>
        <v>Wilkof1989</v>
      </c>
      <c r="C198" s="66" t="s">
        <v>604</v>
      </c>
      <c r="D198" s="67" t="s">
        <v>1057</v>
      </c>
      <c r="E198" s="66"/>
      <c r="F198" s="68"/>
      <c r="G198" s="68"/>
      <c r="H198" s="68"/>
      <c r="I198" s="68"/>
      <c r="J198" s="68"/>
      <c r="K198" s="68"/>
      <c r="L198" s="68">
        <v>1</v>
      </c>
      <c r="M198" s="68"/>
      <c r="N198" s="69"/>
      <c r="O198" s="68" t="s">
        <v>609</v>
      </c>
      <c r="P198" s="69" t="s">
        <v>616</v>
      </c>
      <c r="Q198" s="68" t="s">
        <v>693</v>
      </c>
      <c r="R198" s="68"/>
      <c r="S198" s="67" t="s">
        <v>771</v>
      </c>
      <c r="T198" s="99" t="s">
        <v>1058</v>
      </c>
      <c r="U198" s="71" t="s">
        <v>1059</v>
      </c>
      <c r="V198" s="80" t="s">
        <v>1060</v>
      </c>
      <c r="W198" s="71"/>
    </row>
    <row r="199" spans="1:23" ht="17.100000000000001" customHeight="1">
      <c r="A199" s="81"/>
      <c r="Q199" s="4" t="s">
        <v>693</v>
      </c>
      <c r="S199" s="5" t="s">
        <v>908</v>
      </c>
      <c r="T199" s="77" t="s">
        <v>1061</v>
      </c>
      <c r="U199" s="78" t="s">
        <v>1059</v>
      </c>
      <c r="V199" s="79" t="s">
        <v>1060</v>
      </c>
    </row>
    <row r="200" spans="1:23" ht="17.100000000000001" customHeight="1">
      <c r="A200" s="81"/>
      <c r="Q200" s="4" t="s">
        <v>614</v>
      </c>
      <c r="S200" s="5" t="s">
        <v>793</v>
      </c>
      <c r="T200" s="77" t="s">
        <v>1062</v>
      </c>
      <c r="U200" s="78" t="s">
        <v>1059</v>
      </c>
      <c r="V200" s="79" t="s">
        <v>1060</v>
      </c>
    </row>
    <row r="201" spans="1:23" s="72" customFormat="1" ht="17.100000000000001" customHeight="1">
      <c r="A201" s="89">
        <v>189</v>
      </c>
      <c r="B201" s="65" t="str">
        <f>VLOOKUP(A201,[1]selection!B:C,2,TRUE)</f>
        <v>Yahaya2007</v>
      </c>
      <c r="C201" s="66" t="s">
        <v>604</v>
      </c>
      <c r="D201" s="67" t="s">
        <v>1063</v>
      </c>
      <c r="E201" s="66">
        <v>1</v>
      </c>
      <c r="F201" s="68">
        <v>1</v>
      </c>
      <c r="G201" s="68"/>
      <c r="H201" s="68"/>
      <c r="I201" s="68">
        <v>1</v>
      </c>
      <c r="J201" s="68"/>
      <c r="K201" s="68"/>
      <c r="L201" s="68"/>
      <c r="M201" s="68"/>
      <c r="N201" s="69"/>
      <c r="O201" s="68" t="s">
        <v>609</v>
      </c>
      <c r="P201" s="69" t="s">
        <v>616</v>
      </c>
      <c r="Q201" s="68" t="s">
        <v>614</v>
      </c>
      <c r="R201" s="68"/>
      <c r="S201" s="67" t="s">
        <v>796</v>
      </c>
      <c r="T201" s="70" t="s">
        <v>1064</v>
      </c>
      <c r="U201" s="71" t="s">
        <v>1065</v>
      </c>
      <c r="V201" s="80" t="s">
        <v>1066</v>
      </c>
      <c r="W201" s="71"/>
    </row>
    <row r="202" spans="1:23" ht="17.100000000000001" customHeight="1">
      <c r="A202" s="81"/>
      <c r="Q202" s="4" t="s">
        <v>611</v>
      </c>
      <c r="S202" s="5" t="s">
        <v>804</v>
      </c>
      <c r="T202" s="77" t="s">
        <v>1067</v>
      </c>
      <c r="U202" s="78" t="s">
        <v>1068</v>
      </c>
      <c r="V202" s="79" t="s">
        <v>1069</v>
      </c>
    </row>
    <row r="203" spans="1:23" ht="17.100000000000001" customHeight="1">
      <c r="A203" s="81"/>
      <c r="Q203" s="4" t="s">
        <v>614</v>
      </c>
      <c r="S203" s="5" t="s">
        <v>1070</v>
      </c>
      <c r="T203" s="77" t="s">
        <v>1071</v>
      </c>
      <c r="U203" s="78" t="s">
        <v>1072</v>
      </c>
      <c r="V203" s="79" t="s">
        <v>1073</v>
      </c>
    </row>
    <row r="204" spans="1:23" ht="17.100000000000001" customHeight="1">
      <c r="A204" s="81"/>
      <c r="Q204" s="4" t="s">
        <v>614</v>
      </c>
      <c r="S204" s="5" t="s">
        <v>797</v>
      </c>
      <c r="T204" s="77" t="s">
        <v>1074</v>
      </c>
      <c r="U204" s="78" t="s">
        <v>1075</v>
      </c>
      <c r="V204" s="79" t="s">
        <v>1076</v>
      </c>
    </row>
    <row r="205" spans="1:23" ht="17.100000000000001" customHeight="1">
      <c r="A205" s="81"/>
      <c r="Q205" s="4" t="s">
        <v>693</v>
      </c>
      <c r="S205" s="5" t="s">
        <v>718</v>
      </c>
      <c r="T205" s="77" t="s">
        <v>1077</v>
      </c>
      <c r="U205" s="78" t="s">
        <v>702</v>
      </c>
    </row>
    <row r="206" spans="1:23" ht="17.100000000000001" customHeight="1">
      <c r="A206" s="81"/>
      <c r="Q206" s="4" t="s">
        <v>620</v>
      </c>
      <c r="S206" s="5" t="s">
        <v>884</v>
      </c>
      <c r="T206" s="77" t="s">
        <v>1078</v>
      </c>
      <c r="U206" s="78" t="s">
        <v>702</v>
      </c>
    </row>
    <row r="207" spans="1:23" ht="17.100000000000001" customHeight="1">
      <c r="A207" s="81"/>
      <c r="Q207" s="4" t="s">
        <v>693</v>
      </c>
      <c r="S207" s="5" t="s">
        <v>908</v>
      </c>
      <c r="T207" s="77" t="s">
        <v>1079</v>
      </c>
      <c r="U207" s="78" t="s">
        <v>1080</v>
      </c>
      <c r="V207" s="79" t="s">
        <v>1081</v>
      </c>
    </row>
    <row r="208" spans="1:23" s="72" customFormat="1" ht="17.100000000000001" customHeight="1">
      <c r="A208" s="89"/>
      <c r="B208" s="65"/>
      <c r="C208" s="66"/>
      <c r="D208" s="67"/>
      <c r="E208" s="66"/>
      <c r="F208" s="68"/>
      <c r="G208" s="68"/>
      <c r="H208" s="68"/>
      <c r="I208" s="68"/>
      <c r="J208" s="68"/>
      <c r="K208" s="68"/>
      <c r="L208" s="68"/>
      <c r="M208" s="68"/>
      <c r="N208" s="69"/>
      <c r="O208" s="68"/>
      <c r="P208" s="69"/>
      <c r="Q208" s="68" t="s">
        <v>1082</v>
      </c>
      <c r="R208" s="68"/>
      <c r="S208" s="67"/>
      <c r="T208" s="70"/>
      <c r="U208" s="71"/>
      <c r="V208" s="80"/>
      <c r="W208" s="71"/>
    </row>
    <row r="209" spans="1:1" ht="17.100000000000001" customHeight="1">
      <c r="A209" s="81"/>
    </row>
    <row r="210" spans="1:1" ht="17.100000000000001" customHeight="1">
      <c r="A210" s="81"/>
    </row>
    <row r="211" spans="1:1" ht="17.100000000000001" customHeight="1">
      <c r="A211" s="81"/>
    </row>
    <row r="212" spans="1:1" ht="17.100000000000001" customHeight="1">
      <c r="A212" s="81"/>
    </row>
    <row r="213" spans="1:1" ht="17.100000000000001" customHeight="1">
      <c r="A213" s="81"/>
    </row>
    <row r="214" spans="1:1" ht="17.100000000000001" customHeight="1">
      <c r="A214" s="81"/>
    </row>
    <row r="215" spans="1:1" ht="17.100000000000001" customHeight="1">
      <c r="A215" s="81"/>
    </row>
    <row r="216" spans="1:1" ht="17.100000000000001" customHeight="1">
      <c r="A216" s="81"/>
    </row>
    <row r="217" spans="1:1" ht="17.100000000000001" customHeight="1">
      <c r="A217" s="81"/>
    </row>
    <row r="218" spans="1:1" ht="17.100000000000001" customHeight="1">
      <c r="A218" s="81"/>
    </row>
    <row r="219" spans="1:1" ht="17.100000000000001" customHeight="1">
      <c r="A219" s="81"/>
    </row>
    <row r="220" spans="1:1" ht="17.100000000000001" customHeight="1">
      <c r="A220" s="81"/>
    </row>
    <row r="221" spans="1:1" ht="17.100000000000001" customHeight="1">
      <c r="A221" s="81"/>
    </row>
    <row r="222" spans="1:1" ht="17.100000000000001" customHeight="1">
      <c r="A222" s="81"/>
    </row>
    <row r="223" spans="1:1" ht="17.100000000000001" customHeight="1">
      <c r="A223" s="81"/>
    </row>
    <row r="224" spans="1:1" ht="17.100000000000001" customHeight="1">
      <c r="A224" s="81"/>
    </row>
    <row r="225" spans="1:1" ht="17.100000000000001" customHeight="1">
      <c r="A225" s="81"/>
    </row>
    <row r="226" spans="1:1" ht="17.100000000000001" customHeight="1">
      <c r="A226" s="81"/>
    </row>
    <row r="227" spans="1:1" ht="17.100000000000001" customHeight="1">
      <c r="A227" s="81"/>
    </row>
    <row r="228" spans="1:1" ht="17.100000000000001" customHeight="1">
      <c r="A228" s="81"/>
    </row>
    <row r="229" spans="1:1" ht="17.100000000000001" customHeight="1">
      <c r="A229" s="81"/>
    </row>
    <row r="230" spans="1:1" ht="17.100000000000001" customHeight="1">
      <c r="A230" s="81"/>
    </row>
    <row r="231" spans="1:1" ht="17.100000000000001" customHeight="1">
      <c r="A231" s="81"/>
    </row>
    <row r="232" spans="1:1" ht="17.100000000000001" customHeight="1">
      <c r="A232" s="81"/>
    </row>
    <row r="233" spans="1:1" ht="17.100000000000001" customHeight="1">
      <c r="A233" s="81"/>
    </row>
    <row r="234" spans="1:1" ht="17.100000000000001" customHeight="1">
      <c r="A234" s="81"/>
    </row>
    <row r="235" spans="1:1" ht="17.100000000000001" customHeight="1">
      <c r="A235" s="81"/>
    </row>
    <row r="236" spans="1:1" ht="17.100000000000001" customHeight="1">
      <c r="A236" s="81"/>
    </row>
    <row r="237" spans="1:1" ht="17.100000000000001" customHeight="1">
      <c r="A237" s="81"/>
    </row>
    <row r="238" spans="1:1" ht="17.100000000000001" customHeight="1">
      <c r="A238" s="81"/>
    </row>
    <row r="239" spans="1:1" ht="17.100000000000001" customHeight="1">
      <c r="A239" s="81"/>
    </row>
    <row r="240" spans="1:1" ht="17.100000000000001" customHeight="1">
      <c r="A240" s="81"/>
    </row>
    <row r="241" spans="1:1" ht="17.100000000000001" customHeight="1">
      <c r="A241" s="81"/>
    </row>
    <row r="242" spans="1:1" ht="17.100000000000001" customHeight="1">
      <c r="A242" s="81"/>
    </row>
    <row r="243" spans="1:1" ht="17.100000000000001" customHeight="1">
      <c r="A243" s="81"/>
    </row>
    <row r="244" spans="1:1" ht="17.100000000000001" customHeight="1">
      <c r="A244" s="81"/>
    </row>
    <row r="245" spans="1:1" ht="17.100000000000001" customHeight="1">
      <c r="A245" s="81"/>
    </row>
    <row r="246" spans="1:1" ht="17.100000000000001" customHeight="1">
      <c r="A246" s="81"/>
    </row>
    <row r="247" spans="1:1" ht="17.100000000000001" customHeight="1">
      <c r="A247" s="81"/>
    </row>
    <row r="248" spans="1:1" ht="17.100000000000001" customHeight="1">
      <c r="A248" s="81"/>
    </row>
    <row r="249" spans="1:1" ht="17.100000000000001" customHeight="1">
      <c r="A249" s="81"/>
    </row>
    <row r="250" spans="1:1" ht="17.100000000000001" customHeight="1">
      <c r="A250" s="81"/>
    </row>
    <row r="251" spans="1:1" ht="17.100000000000001" customHeight="1">
      <c r="A251" s="81"/>
    </row>
    <row r="252" spans="1:1" ht="17.100000000000001" customHeight="1">
      <c r="A252" s="81"/>
    </row>
    <row r="253" spans="1:1" ht="17.100000000000001" customHeight="1">
      <c r="A253" s="81"/>
    </row>
    <row r="254" spans="1:1" ht="17.100000000000001" customHeight="1">
      <c r="A254" s="81"/>
    </row>
    <row r="255" spans="1:1" ht="17.100000000000001" customHeight="1">
      <c r="A255" s="81"/>
    </row>
    <row r="256" spans="1:1" ht="17.100000000000001" customHeight="1">
      <c r="A256" s="81"/>
    </row>
    <row r="257" spans="1:1" ht="17.100000000000001" customHeight="1">
      <c r="A257" s="81"/>
    </row>
    <row r="258" spans="1:1" ht="17.100000000000001" customHeight="1">
      <c r="A258" s="81"/>
    </row>
    <row r="259" spans="1:1" ht="17.100000000000001" customHeight="1">
      <c r="A259" s="81"/>
    </row>
    <row r="260" spans="1:1" ht="17.100000000000001" customHeight="1">
      <c r="A260" s="81"/>
    </row>
    <row r="261" spans="1:1" ht="17.100000000000001" customHeight="1">
      <c r="A261" s="81"/>
    </row>
    <row r="262" spans="1:1" ht="17.100000000000001" customHeight="1">
      <c r="A262" s="81"/>
    </row>
    <row r="263" spans="1:1" ht="17.100000000000001" customHeight="1">
      <c r="A263" s="81"/>
    </row>
    <row r="264" spans="1:1" ht="17.100000000000001" customHeight="1">
      <c r="A264" s="81"/>
    </row>
    <row r="265" spans="1:1" ht="17.100000000000001" customHeight="1">
      <c r="A265" s="81"/>
    </row>
    <row r="266" spans="1:1" ht="17.100000000000001" customHeight="1">
      <c r="A266" s="81"/>
    </row>
    <row r="267" spans="1:1" ht="17.100000000000001" customHeight="1">
      <c r="A267" s="81"/>
    </row>
    <row r="268" spans="1:1" ht="17.100000000000001" customHeight="1">
      <c r="A268" s="81"/>
    </row>
    <row r="269" spans="1:1" ht="17.100000000000001" customHeight="1">
      <c r="A269" s="81"/>
    </row>
    <row r="270" spans="1:1" ht="17.100000000000001" customHeight="1">
      <c r="A270" s="81"/>
    </row>
    <row r="271" spans="1:1" ht="17.100000000000001" customHeight="1">
      <c r="A271" s="81"/>
    </row>
    <row r="272" spans="1:1" ht="17.100000000000001" customHeight="1">
      <c r="A272" s="81"/>
    </row>
    <row r="273" spans="1:1" ht="17.100000000000001" customHeight="1">
      <c r="A273" s="81"/>
    </row>
    <row r="274" spans="1:1" ht="17.100000000000001" customHeight="1">
      <c r="A274" s="81"/>
    </row>
    <row r="275" spans="1:1" ht="17.100000000000001" customHeight="1">
      <c r="A275" s="81"/>
    </row>
    <row r="276" spans="1:1" ht="17.100000000000001" customHeight="1">
      <c r="A276" s="81"/>
    </row>
    <row r="277" spans="1:1" ht="17.100000000000001" customHeight="1">
      <c r="A277" s="81"/>
    </row>
    <row r="278" spans="1:1" ht="17.100000000000001" customHeight="1">
      <c r="A278" s="81"/>
    </row>
    <row r="279" spans="1:1" ht="17.100000000000001" customHeight="1">
      <c r="A279" s="81"/>
    </row>
    <row r="280" spans="1:1" ht="17.100000000000001" customHeight="1">
      <c r="A280" s="81"/>
    </row>
    <row r="281" spans="1:1" ht="17.100000000000001" customHeight="1">
      <c r="A281" s="81"/>
    </row>
    <row r="282" spans="1:1" ht="17.100000000000001" customHeight="1">
      <c r="A282" s="81"/>
    </row>
    <row r="283" spans="1:1" ht="17.100000000000001" customHeight="1">
      <c r="A283" s="81"/>
    </row>
    <row r="284" spans="1:1" ht="17.100000000000001" customHeight="1">
      <c r="A284" s="81"/>
    </row>
    <row r="285" spans="1:1" ht="17.100000000000001" customHeight="1">
      <c r="A285" s="81"/>
    </row>
    <row r="286" spans="1:1" ht="17.100000000000001" customHeight="1">
      <c r="A286" s="81"/>
    </row>
    <row r="287" spans="1:1" ht="17.100000000000001" customHeight="1">
      <c r="A287" s="81"/>
    </row>
    <row r="288" spans="1:1" ht="17.100000000000001" customHeight="1">
      <c r="A288" s="81"/>
    </row>
    <row r="289" spans="1:1" ht="17.100000000000001" customHeight="1">
      <c r="A289" s="81"/>
    </row>
    <row r="290" spans="1:1" ht="17.100000000000001" customHeight="1">
      <c r="A290" s="81"/>
    </row>
    <row r="291" spans="1:1" ht="17.100000000000001" customHeight="1">
      <c r="A291" s="81"/>
    </row>
    <row r="292" spans="1:1" ht="17.100000000000001" customHeight="1">
      <c r="A292" s="81"/>
    </row>
    <row r="293" spans="1:1" ht="17.100000000000001" customHeight="1">
      <c r="A293" s="81"/>
    </row>
    <row r="294" spans="1:1" ht="17.100000000000001" customHeight="1">
      <c r="A294" s="81"/>
    </row>
    <row r="295" spans="1:1" ht="17.100000000000001" customHeight="1">
      <c r="A295" s="81"/>
    </row>
    <row r="296" spans="1:1" ht="17.100000000000001" customHeight="1">
      <c r="A296" s="81"/>
    </row>
    <row r="297" spans="1:1" ht="17.100000000000001" customHeight="1">
      <c r="A297" s="81"/>
    </row>
    <row r="298" spans="1:1" ht="17.100000000000001" customHeight="1">
      <c r="A298" s="81"/>
    </row>
    <row r="299" spans="1:1" ht="17.100000000000001" customHeight="1">
      <c r="A299" s="81"/>
    </row>
    <row r="300" spans="1:1" ht="17.100000000000001" customHeight="1">
      <c r="A300" s="81"/>
    </row>
    <row r="301" spans="1:1" ht="17.100000000000001" customHeight="1">
      <c r="A301" s="81"/>
    </row>
    <row r="302" spans="1:1" ht="17.100000000000001" customHeight="1">
      <c r="A302" s="81"/>
    </row>
    <row r="303" spans="1:1" ht="17.100000000000001" customHeight="1">
      <c r="A303" s="81"/>
    </row>
    <row r="304" spans="1:1" ht="17.100000000000001" customHeight="1">
      <c r="A304" s="81"/>
    </row>
    <row r="305" spans="1:1" ht="17.100000000000001" customHeight="1">
      <c r="A305" s="81"/>
    </row>
    <row r="306" spans="1:1" ht="17.100000000000001" customHeight="1">
      <c r="A306" s="81"/>
    </row>
    <row r="307" spans="1:1" ht="17.100000000000001" customHeight="1">
      <c r="A307" s="81"/>
    </row>
    <row r="308" spans="1:1" ht="17.100000000000001" customHeight="1">
      <c r="A308" s="81"/>
    </row>
    <row r="309" spans="1:1" ht="17.100000000000001" customHeight="1">
      <c r="A309" s="81"/>
    </row>
    <row r="310" spans="1:1" ht="17.100000000000001" customHeight="1">
      <c r="A310" s="81"/>
    </row>
    <row r="311" spans="1:1" ht="17.100000000000001" customHeight="1">
      <c r="A311" s="81"/>
    </row>
    <row r="312" spans="1:1" ht="17.100000000000001" customHeight="1">
      <c r="A312" s="81"/>
    </row>
    <row r="313" spans="1:1" ht="17.100000000000001" customHeight="1">
      <c r="A313" s="81"/>
    </row>
    <row r="314" spans="1:1" ht="17.100000000000001" customHeight="1">
      <c r="A314" s="81"/>
    </row>
    <row r="315" spans="1:1" ht="17.100000000000001" customHeight="1">
      <c r="A315" s="81"/>
    </row>
    <row r="316" spans="1:1" ht="17.100000000000001" customHeight="1">
      <c r="A316" s="81"/>
    </row>
    <row r="317" spans="1:1" ht="17.100000000000001" customHeight="1">
      <c r="A317" s="81"/>
    </row>
    <row r="318" spans="1:1" ht="17.100000000000001" customHeight="1">
      <c r="A318" s="81"/>
    </row>
    <row r="319" spans="1:1" ht="17.100000000000001" customHeight="1">
      <c r="A319" s="81"/>
    </row>
    <row r="320" spans="1:1" ht="17.100000000000001" customHeight="1">
      <c r="A320" s="81"/>
    </row>
    <row r="321" spans="1:1" ht="17.100000000000001" customHeight="1">
      <c r="A321" s="81"/>
    </row>
    <row r="322" spans="1:1" ht="17.100000000000001" customHeight="1">
      <c r="A322" s="81"/>
    </row>
    <row r="323" spans="1:1" ht="17.100000000000001" customHeight="1">
      <c r="A323" s="81"/>
    </row>
    <row r="324" spans="1:1" ht="17.100000000000001" customHeight="1">
      <c r="A324" s="81"/>
    </row>
    <row r="325" spans="1:1" ht="17.100000000000001" customHeight="1">
      <c r="A325" s="81"/>
    </row>
    <row r="326" spans="1:1" ht="17.100000000000001" customHeight="1">
      <c r="A326" s="81"/>
    </row>
    <row r="327" spans="1:1" ht="17.100000000000001" customHeight="1">
      <c r="A327" s="81"/>
    </row>
    <row r="328" spans="1:1" ht="17.100000000000001" customHeight="1">
      <c r="A328" s="81"/>
    </row>
    <row r="329" spans="1:1" ht="17.100000000000001" customHeight="1">
      <c r="A329" s="81"/>
    </row>
    <row r="330" spans="1:1" ht="17.100000000000001" customHeight="1">
      <c r="A330" s="81"/>
    </row>
    <row r="331" spans="1:1" ht="17.100000000000001" customHeight="1">
      <c r="A331" s="81"/>
    </row>
    <row r="332" spans="1:1" ht="17.100000000000001" customHeight="1">
      <c r="A332" s="81"/>
    </row>
    <row r="333" spans="1:1" ht="17.100000000000001" customHeight="1">
      <c r="A333" s="81"/>
    </row>
    <row r="334" spans="1:1" ht="17.100000000000001" customHeight="1">
      <c r="A334" s="81"/>
    </row>
    <row r="335" spans="1:1" ht="17.100000000000001" customHeight="1">
      <c r="A335" s="81"/>
    </row>
    <row r="336" spans="1:1" ht="17.100000000000001" customHeight="1">
      <c r="A336" s="81"/>
    </row>
    <row r="337" spans="1:1" ht="17.100000000000001" customHeight="1">
      <c r="A337" s="81"/>
    </row>
    <row r="338" spans="1:1" ht="17.100000000000001" customHeight="1">
      <c r="A338" s="81"/>
    </row>
    <row r="339" spans="1:1" ht="17.100000000000001" customHeight="1">
      <c r="A339" s="81"/>
    </row>
    <row r="340" spans="1:1" ht="17.100000000000001" customHeight="1">
      <c r="A340" s="81"/>
    </row>
    <row r="341" spans="1:1" ht="17.100000000000001" customHeight="1">
      <c r="A341" s="81"/>
    </row>
    <row r="342" spans="1:1" ht="17.100000000000001" customHeight="1">
      <c r="A342" s="81"/>
    </row>
    <row r="343" spans="1:1" ht="17.100000000000001" customHeight="1">
      <c r="A343" s="81"/>
    </row>
    <row r="344" spans="1:1" ht="17.100000000000001" customHeight="1">
      <c r="A344" s="81"/>
    </row>
    <row r="345" spans="1:1" ht="17.100000000000001" customHeight="1">
      <c r="A345" s="81"/>
    </row>
    <row r="346" spans="1:1" ht="17.100000000000001" customHeight="1">
      <c r="A346" s="81"/>
    </row>
    <row r="347" spans="1:1" ht="17.100000000000001" customHeight="1">
      <c r="A347" s="81"/>
    </row>
    <row r="348" spans="1:1" ht="17.100000000000001" customHeight="1">
      <c r="A348" s="81"/>
    </row>
    <row r="349" spans="1:1" ht="17.100000000000001" customHeight="1">
      <c r="A349" s="81"/>
    </row>
    <row r="350" spans="1:1" ht="17.100000000000001" customHeight="1">
      <c r="A350" s="81"/>
    </row>
    <row r="351" spans="1:1" ht="17.100000000000001" customHeight="1">
      <c r="A351" s="81"/>
    </row>
    <row r="352" spans="1:1" ht="17.100000000000001" customHeight="1">
      <c r="A352" s="81"/>
    </row>
    <row r="353" spans="1:1" ht="17.100000000000001" customHeight="1">
      <c r="A353" s="81"/>
    </row>
    <row r="354" spans="1:1" ht="17.100000000000001" customHeight="1">
      <c r="A354" s="81"/>
    </row>
    <row r="355" spans="1:1" ht="17.100000000000001" customHeight="1">
      <c r="A355" s="81"/>
    </row>
    <row r="356" spans="1:1" ht="17.100000000000001" customHeight="1">
      <c r="A356" s="81"/>
    </row>
    <row r="357" spans="1:1" ht="17.100000000000001" customHeight="1">
      <c r="A357" s="81"/>
    </row>
    <row r="358" spans="1:1" ht="17.100000000000001" customHeight="1">
      <c r="A358" s="81"/>
    </row>
    <row r="359" spans="1:1" ht="17.100000000000001" customHeight="1">
      <c r="A359" s="81"/>
    </row>
    <row r="360" spans="1:1" ht="17.100000000000001" customHeight="1">
      <c r="A360" s="81"/>
    </row>
    <row r="361" spans="1:1" ht="17.100000000000001" customHeight="1">
      <c r="A361" s="81"/>
    </row>
    <row r="362" spans="1:1" ht="17.100000000000001" customHeight="1">
      <c r="A362" s="81"/>
    </row>
    <row r="363" spans="1:1" ht="17.100000000000001" customHeight="1">
      <c r="A363" s="81"/>
    </row>
    <row r="364" spans="1:1" ht="17.100000000000001" customHeight="1">
      <c r="A364" s="81"/>
    </row>
    <row r="365" spans="1:1" ht="17.100000000000001" customHeight="1">
      <c r="A365" s="81"/>
    </row>
    <row r="366" spans="1:1" ht="17.100000000000001" customHeight="1">
      <c r="A366" s="81"/>
    </row>
    <row r="367" spans="1:1" ht="17.100000000000001" customHeight="1">
      <c r="A367" s="81"/>
    </row>
    <row r="368" spans="1:1" ht="17.100000000000001" customHeight="1">
      <c r="A368" s="81"/>
    </row>
    <row r="369" spans="1:1" ht="17.100000000000001" customHeight="1">
      <c r="A369" s="81"/>
    </row>
    <row r="370" spans="1:1" ht="17.100000000000001" customHeight="1">
      <c r="A370" s="81"/>
    </row>
    <row r="371" spans="1:1" ht="17.100000000000001" customHeight="1">
      <c r="A371" s="81"/>
    </row>
    <row r="372" spans="1:1" ht="17.100000000000001" customHeight="1">
      <c r="A372" s="81"/>
    </row>
    <row r="373" spans="1:1" ht="17.100000000000001" customHeight="1">
      <c r="A373" s="81"/>
    </row>
    <row r="374" spans="1:1" ht="17.100000000000001" customHeight="1">
      <c r="A374" s="81"/>
    </row>
    <row r="375" spans="1:1" ht="17.100000000000001" customHeight="1">
      <c r="A375" s="81"/>
    </row>
    <row r="376" spans="1:1" ht="17.100000000000001" customHeight="1">
      <c r="A376" s="81"/>
    </row>
    <row r="377" spans="1:1" ht="17.100000000000001" customHeight="1">
      <c r="A377" s="81"/>
    </row>
    <row r="378" spans="1:1" ht="17.100000000000001" customHeight="1">
      <c r="A378" s="81"/>
    </row>
    <row r="379" spans="1:1" ht="17.100000000000001" customHeight="1">
      <c r="A379" s="81"/>
    </row>
    <row r="380" spans="1:1" ht="17.100000000000001" customHeight="1">
      <c r="A380" s="81"/>
    </row>
    <row r="381" spans="1:1" ht="17.100000000000001" customHeight="1">
      <c r="A381" s="81"/>
    </row>
    <row r="382" spans="1:1" ht="17.100000000000001" customHeight="1">
      <c r="A382" s="81"/>
    </row>
    <row r="383" spans="1:1" ht="17.100000000000001" customHeight="1">
      <c r="A383" s="81"/>
    </row>
    <row r="384" spans="1:1" ht="17.100000000000001" customHeight="1">
      <c r="A384" s="81"/>
    </row>
    <row r="385" spans="1:1" ht="17.100000000000001" customHeight="1">
      <c r="A385" s="81"/>
    </row>
    <row r="386" spans="1:1" ht="17.100000000000001" customHeight="1">
      <c r="A386" s="81"/>
    </row>
    <row r="387" spans="1:1" ht="17.100000000000001" customHeight="1">
      <c r="A387" s="81"/>
    </row>
    <row r="388" spans="1:1" ht="17.100000000000001" customHeight="1">
      <c r="A388" s="81"/>
    </row>
    <row r="389" spans="1:1" ht="17.100000000000001" customHeight="1">
      <c r="A389" s="81"/>
    </row>
    <row r="390" spans="1:1" ht="17.100000000000001" customHeight="1">
      <c r="A390" s="81"/>
    </row>
    <row r="391" spans="1:1" ht="17.100000000000001" customHeight="1">
      <c r="A391" s="81"/>
    </row>
    <row r="392" spans="1:1" ht="17.100000000000001" customHeight="1">
      <c r="A392" s="81"/>
    </row>
    <row r="393" spans="1:1" ht="17.100000000000001" customHeight="1">
      <c r="A393" s="81"/>
    </row>
    <row r="394" spans="1:1" ht="17.100000000000001" customHeight="1">
      <c r="A394" s="81"/>
    </row>
    <row r="395" spans="1:1" ht="17.100000000000001" customHeight="1">
      <c r="A395" s="81"/>
    </row>
    <row r="396" spans="1:1" ht="17.100000000000001" customHeight="1">
      <c r="A396" s="81"/>
    </row>
    <row r="397" spans="1:1" ht="17.100000000000001" customHeight="1">
      <c r="A397" s="81"/>
    </row>
    <row r="398" spans="1:1" ht="17.100000000000001" customHeight="1">
      <c r="A398" s="81"/>
    </row>
    <row r="399" spans="1:1" ht="17.100000000000001" customHeight="1">
      <c r="A399" s="81"/>
    </row>
    <row r="400" spans="1:1" ht="17.100000000000001" customHeight="1">
      <c r="A400" s="81"/>
    </row>
    <row r="401" spans="1:1" ht="17.100000000000001" customHeight="1">
      <c r="A401" s="81"/>
    </row>
    <row r="402" spans="1:1" ht="17.100000000000001" customHeight="1">
      <c r="A402" s="81"/>
    </row>
    <row r="403" spans="1:1" ht="17.100000000000001" customHeight="1">
      <c r="A403" s="81"/>
    </row>
    <row r="404" spans="1:1" ht="17.100000000000001" customHeight="1">
      <c r="A404" s="81"/>
    </row>
    <row r="405" spans="1:1" ht="17.100000000000001" customHeight="1">
      <c r="A405" s="81"/>
    </row>
    <row r="406" spans="1:1" ht="17.100000000000001" customHeight="1">
      <c r="A406" s="81"/>
    </row>
    <row r="407" spans="1:1" ht="17.100000000000001" customHeight="1">
      <c r="A407" s="81"/>
    </row>
    <row r="408" spans="1:1" ht="17.100000000000001" customHeight="1">
      <c r="A408" s="81"/>
    </row>
    <row r="409" spans="1:1" ht="17.100000000000001" customHeight="1">
      <c r="A409" s="81"/>
    </row>
    <row r="410" spans="1:1" ht="17.100000000000001" customHeight="1">
      <c r="A410" s="81"/>
    </row>
    <row r="411" spans="1:1" ht="17.100000000000001" customHeight="1">
      <c r="A411" s="81"/>
    </row>
    <row r="412" spans="1:1" ht="17.100000000000001" customHeight="1">
      <c r="A412" s="81"/>
    </row>
    <row r="413" spans="1:1" ht="17.100000000000001" customHeight="1">
      <c r="A413" s="81"/>
    </row>
    <row r="414" spans="1:1" ht="17.100000000000001" customHeight="1">
      <c r="A414" s="81"/>
    </row>
    <row r="415" spans="1:1" ht="17.100000000000001" customHeight="1">
      <c r="A415" s="81"/>
    </row>
    <row r="416" spans="1:1" ht="17.100000000000001" customHeight="1">
      <c r="A416" s="81"/>
    </row>
    <row r="417" spans="1:1" ht="17.100000000000001" customHeight="1">
      <c r="A417" s="81"/>
    </row>
    <row r="418" spans="1:1" ht="17.100000000000001" customHeight="1">
      <c r="A418" s="81"/>
    </row>
    <row r="419" spans="1:1" ht="17.100000000000001" customHeight="1">
      <c r="A419" s="81"/>
    </row>
    <row r="420" spans="1:1" ht="17.100000000000001" customHeight="1">
      <c r="A420" s="81"/>
    </row>
    <row r="421" spans="1:1" ht="17.100000000000001" customHeight="1">
      <c r="A421" s="81"/>
    </row>
    <row r="422" spans="1:1" ht="17.100000000000001" customHeight="1">
      <c r="A422" s="81"/>
    </row>
    <row r="423" spans="1:1" ht="17.100000000000001" customHeight="1">
      <c r="A423" s="81"/>
    </row>
    <row r="424" spans="1:1" ht="17.100000000000001" customHeight="1">
      <c r="A424" s="81"/>
    </row>
    <row r="425" spans="1:1" ht="17.100000000000001" customHeight="1">
      <c r="A425" s="81"/>
    </row>
    <row r="426" spans="1:1" ht="17.100000000000001" customHeight="1">
      <c r="A426" s="81"/>
    </row>
    <row r="427" spans="1:1" ht="17.100000000000001" customHeight="1">
      <c r="A427" s="81"/>
    </row>
    <row r="428" spans="1:1" ht="17.100000000000001" customHeight="1">
      <c r="A428" s="81"/>
    </row>
    <row r="429" spans="1:1" ht="17.100000000000001" customHeight="1">
      <c r="A429" s="81"/>
    </row>
    <row r="430" spans="1:1" ht="17.100000000000001" customHeight="1">
      <c r="A430" s="81"/>
    </row>
    <row r="431" spans="1:1" ht="17.100000000000001" customHeight="1">
      <c r="A431" s="81"/>
    </row>
    <row r="432" spans="1:1" ht="17.100000000000001" customHeight="1">
      <c r="A432" s="81"/>
    </row>
    <row r="433" spans="1:1" ht="17.100000000000001" customHeight="1">
      <c r="A433" s="81"/>
    </row>
    <row r="434" spans="1:1" ht="17.100000000000001" customHeight="1">
      <c r="A434" s="81"/>
    </row>
    <row r="435" spans="1:1" ht="17.100000000000001" customHeight="1">
      <c r="A435" s="81"/>
    </row>
    <row r="436" spans="1:1" ht="17.100000000000001" customHeight="1">
      <c r="A436" s="81"/>
    </row>
    <row r="437" spans="1:1" ht="17.100000000000001" customHeight="1">
      <c r="A437" s="81"/>
    </row>
    <row r="438" spans="1:1" ht="17.100000000000001" customHeight="1">
      <c r="A438" s="81"/>
    </row>
    <row r="439" spans="1:1" ht="17.100000000000001" customHeight="1">
      <c r="A439" s="81"/>
    </row>
    <row r="440" spans="1:1" ht="17.100000000000001" customHeight="1">
      <c r="A440" s="81"/>
    </row>
    <row r="441" spans="1:1" ht="17.100000000000001" customHeight="1">
      <c r="A441" s="81"/>
    </row>
    <row r="442" spans="1:1" ht="17.100000000000001" customHeight="1">
      <c r="A442" s="81"/>
    </row>
    <row r="443" spans="1:1" ht="17.100000000000001" customHeight="1">
      <c r="A443" s="81"/>
    </row>
    <row r="444" spans="1:1" ht="17.100000000000001" customHeight="1">
      <c r="A444" s="81"/>
    </row>
    <row r="445" spans="1:1" ht="17.100000000000001" customHeight="1">
      <c r="A445" s="81"/>
    </row>
    <row r="446" spans="1:1" ht="17.100000000000001" customHeight="1">
      <c r="A446" s="81"/>
    </row>
    <row r="447" spans="1:1" ht="17.100000000000001" customHeight="1">
      <c r="A447" s="81"/>
    </row>
    <row r="448" spans="1:1" ht="17.100000000000001" customHeight="1">
      <c r="A448" s="81"/>
    </row>
    <row r="449" spans="1:1" ht="17.100000000000001" customHeight="1">
      <c r="A449" s="81"/>
    </row>
    <row r="450" spans="1:1" ht="17.100000000000001" customHeight="1">
      <c r="A450" s="81"/>
    </row>
    <row r="451" spans="1:1" ht="17.100000000000001" customHeight="1">
      <c r="A451" s="81"/>
    </row>
    <row r="452" spans="1:1" ht="17.100000000000001" customHeight="1">
      <c r="A452" s="81"/>
    </row>
    <row r="453" spans="1:1" ht="17.100000000000001" customHeight="1">
      <c r="A453" s="81"/>
    </row>
    <row r="454" spans="1:1" ht="17.100000000000001" customHeight="1">
      <c r="A454" s="81"/>
    </row>
    <row r="455" spans="1:1" ht="17.100000000000001" customHeight="1">
      <c r="A455" s="81"/>
    </row>
    <row r="456" spans="1:1" ht="17.100000000000001" customHeight="1">
      <c r="A456" s="81"/>
    </row>
    <row r="457" spans="1:1" ht="17.100000000000001" customHeight="1">
      <c r="A457" s="81"/>
    </row>
    <row r="458" spans="1:1" ht="17.100000000000001" customHeight="1">
      <c r="A458" s="81"/>
    </row>
    <row r="459" spans="1:1" ht="17.100000000000001" customHeight="1">
      <c r="A459" s="81"/>
    </row>
    <row r="460" spans="1:1" ht="17.100000000000001" customHeight="1">
      <c r="A460" s="81"/>
    </row>
    <row r="461" spans="1:1" ht="17.100000000000001" customHeight="1">
      <c r="A461" s="81"/>
    </row>
    <row r="462" spans="1:1" ht="17.100000000000001" customHeight="1">
      <c r="A462" s="81"/>
    </row>
    <row r="463" spans="1:1" ht="17.100000000000001" customHeight="1">
      <c r="A463" s="81"/>
    </row>
    <row r="464" spans="1:1" ht="17.100000000000001" customHeight="1">
      <c r="A464" s="81"/>
    </row>
    <row r="465" spans="1:1" ht="17.100000000000001" customHeight="1">
      <c r="A465" s="81"/>
    </row>
    <row r="466" spans="1:1" ht="17.100000000000001" customHeight="1">
      <c r="A466" s="81"/>
    </row>
    <row r="467" spans="1:1" ht="17.100000000000001" customHeight="1">
      <c r="A467" s="81"/>
    </row>
    <row r="468" spans="1:1" ht="17.100000000000001" customHeight="1">
      <c r="A468" s="81"/>
    </row>
    <row r="469" spans="1:1" ht="17.100000000000001" customHeight="1">
      <c r="A469" s="81"/>
    </row>
    <row r="470" spans="1:1" ht="17.100000000000001" customHeight="1">
      <c r="A470" s="81"/>
    </row>
    <row r="471" spans="1:1" ht="17.100000000000001" customHeight="1">
      <c r="A471" s="81"/>
    </row>
    <row r="472" spans="1:1" ht="17.100000000000001" customHeight="1">
      <c r="A472" s="81"/>
    </row>
    <row r="473" spans="1:1" ht="17.100000000000001" customHeight="1">
      <c r="A473" s="81"/>
    </row>
    <row r="474" spans="1:1" ht="17.100000000000001" customHeight="1">
      <c r="A474" s="81"/>
    </row>
    <row r="475" spans="1:1" ht="17.100000000000001" customHeight="1">
      <c r="A475" s="81"/>
    </row>
    <row r="476" spans="1:1" ht="17.100000000000001" customHeight="1">
      <c r="A476" s="81"/>
    </row>
    <row r="477" spans="1:1" ht="17.100000000000001" customHeight="1">
      <c r="A477" s="81"/>
    </row>
    <row r="478" spans="1:1" ht="17.100000000000001" customHeight="1">
      <c r="A478" s="81"/>
    </row>
    <row r="479" spans="1:1" ht="17.100000000000001" customHeight="1">
      <c r="A479" s="81"/>
    </row>
    <row r="480" spans="1:1" ht="17.100000000000001" customHeight="1">
      <c r="A480" s="81"/>
    </row>
    <row r="481" spans="1:1" ht="17.100000000000001" customHeight="1">
      <c r="A481" s="81"/>
    </row>
    <row r="482" spans="1:1" ht="17.100000000000001" customHeight="1">
      <c r="A482" s="81"/>
    </row>
    <row r="483" spans="1:1" ht="17.100000000000001" customHeight="1">
      <c r="A483" s="81"/>
    </row>
    <row r="484" spans="1:1" ht="17.100000000000001" customHeight="1">
      <c r="A484" s="81"/>
    </row>
    <row r="485" spans="1:1" ht="17.100000000000001" customHeight="1">
      <c r="A485" s="81"/>
    </row>
    <row r="486" spans="1:1" ht="17.100000000000001" customHeight="1">
      <c r="A486" s="81"/>
    </row>
    <row r="487" spans="1:1" ht="17.100000000000001" customHeight="1">
      <c r="A487" s="81"/>
    </row>
    <row r="488" spans="1:1" ht="17.100000000000001" customHeight="1">
      <c r="A488" s="81"/>
    </row>
    <row r="489" spans="1:1" ht="17.100000000000001" customHeight="1">
      <c r="A489" s="81"/>
    </row>
    <row r="490" spans="1:1" ht="17.100000000000001" customHeight="1">
      <c r="A490" s="81"/>
    </row>
    <row r="491" spans="1:1" ht="17.100000000000001" customHeight="1">
      <c r="A491" s="81"/>
    </row>
    <row r="492" spans="1:1" ht="17.100000000000001" customHeight="1">
      <c r="A492" s="81"/>
    </row>
    <row r="493" spans="1:1" ht="17.100000000000001" customHeight="1">
      <c r="A493" s="81"/>
    </row>
    <row r="494" spans="1:1" ht="17.100000000000001" customHeight="1">
      <c r="A494" s="81"/>
    </row>
    <row r="495" spans="1:1" ht="17.100000000000001" customHeight="1">
      <c r="A495" s="81"/>
    </row>
    <row r="496" spans="1:1" ht="17.100000000000001" customHeight="1">
      <c r="A496" s="81"/>
    </row>
    <row r="497" spans="1:1" ht="17.100000000000001" customHeight="1">
      <c r="A497" s="81"/>
    </row>
    <row r="498" spans="1:1" ht="17.100000000000001" customHeight="1">
      <c r="A498" s="81"/>
    </row>
    <row r="499" spans="1:1" ht="17.100000000000001" customHeight="1">
      <c r="A499" s="81"/>
    </row>
    <row r="500" spans="1:1" ht="17.100000000000001" customHeight="1">
      <c r="A500" s="81"/>
    </row>
    <row r="501" spans="1:1" ht="17.100000000000001" customHeight="1">
      <c r="A501" s="81"/>
    </row>
    <row r="502" spans="1:1" ht="17.100000000000001" customHeight="1">
      <c r="A502" s="81"/>
    </row>
    <row r="503" spans="1:1" ht="17.100000000000001" customHeight="1">
      <c r="A503" s="81"/>
    </row>
    <row r="504" spans="1:1" ht="17.100000000000001" customHeight="1">
      <c r="A504" s="81"/>
    </row>
    <row r="505" spans="1:1" ht="17.100000000000001" customHeight="1">
      <c r="A505" s="81"/>
    </row>
    <row r="506" spans="1:1" ht="17.100000000000001" customHeight="1">
      <c r="A506" s="81"/>
    </row>
    <row r="507" spans="1:1" ht="17.100000000000001" customHeight="1">
      <c r="A507" s="81"/>
    </row>
    <row r="508" spans="1:1" ht="17.100000000000001" customHeight="1">
      <c r="A508" s="81"/>
    </row>
    <row r="509" spans="1:1" ht="17.100000000000001" customHeight="1">
      <c r="A509" s="81"/>
    </row>
    <row r="510" spans="1:1" ht="17.100000000000001" customHeight="1">
      <c r="A510" s="81"/>
    </row>
    <row r="511" spans="1:1" ht="17.100000000000001" customHeight="1">
      <c r="A511" s="81"/>
    </row>
    <row r="512" spans="1:1" ht="17.100000000000001" customHeight="1">
      <c r="A512" s="81"/>
    </row>
    <row r="513" spans="1:1" ht="17.100000000000001" customHeight="1">
      <c r="A513" s="81"/>
    </row>
    <row r="514" spans="1:1" ht="17.100000000000001" customHeight="1">
      <c r="A514" s="81"/>
    </row>
    <row r="515" spans="1:1" ht="17.100000000000001" customHeight="1">
      <c r="A515" s="81"/>
    </row>
    <row r="516" spans="1:1" ht="17.100000000000001" customHeight="1">
      <c r="A516" s="81"/>
    </row>
    <row r="517" spans="1:1" ht="17.100000000000001" customHeight="1">
      <c r="A517" s="81"/>
    </row>
    <row r="518" spans="1:1" ht="17.100000000000001" customHeight="1">
      <c r="A518" s="81"/>
    </row>
    <row r="519" spans="1:1" ht="17.100000000000001" customHeight="1">
      <c r="A519" s="81"/>
    </row>
    <row r="520" spans="1:1" ht="17.100000000000001" customHeight="1">
      <c r="A520" s="81"/>
    </row>
    <row r="521" spans="1:1" ht="17.100000000000001" customHeight="1">
      <c r="A521" s="81"/>
    </row>
    <row r="522" spans="1:1" ht="17.100000000000001" customHeight="1">
      <c r="A522" s="81"/>
    </row>
    <row r="523" spans="1:1" ht="17.100000000000001" customHeight="1">
      <c r="A523" s="81"/>
    </row>
    <row r="524" spans="1:1" ht="17.100000000000001" customHeight="1">
      <c r="A524" s="81"/>
    </row>
    <row r="525" spans="1:1" ht="17.100000000000001" customHeight="1">
      <c r="A525" s="81"/>
    </row>
    <row r="526" spans="1:1" ht="17.100000000000001" customHeight="1">
      <c r="A526" s="81"/>
    </row>
    <row r="527" spans="1:1" ht="17.100000000000001" customHeight="1">
      <c r="A527" s="81"/>
    </row>
    <row r="528" spans="1:1" ht="17.100000000000001" customHeight="1">
      <c r="A528" s="81"/>
    </row>
    <row r="529" spans="1:1" ht="17.100000000000001" customHeight="1">
      <c r="A529" s="81"/>
    </row>
    <row r="530" spans="1:1" ht="17.100000000000001" customHeight="1">
      <c r="A530" s="81"/>
    </row>
    <row r="531" spans="1:1" ht="17.100000000000001" customHeight="1">
      <c r="A531" s="81"/>
    </row>
    <row r="532" spans="1:1" ht="17.100000000000001" customHeight="1">
      <c r="A532" s="81"/>
    </row>
    <row r="533" spans="1:1" ht="17.100000000000001" customHeight="1">
      <c r="A533" s="81"/>
    </row>
    <row r="534" spans="1:1" ht="17.100000000000001" customHeight="1">
      <c r="A534" s="81"/>
    </row>
    <row r="535" spans="1:1" ht="17.100000000000001" customHeight="1">
      <c r="A535" s="81"/>
    </row>
    <row r="536" spans="1:1" ht="17.100000000000001" customHeight="1">
      <c r="A536" s="81"/>
    </row>
    <row r="537" spans="1:1" ht="17.100000000000001" customHeight="1">
      <c r="A537" s="81"/>
    </row>
    <row r="538" spans="1:1" ht="17.100000000000001" customHeight="1">
      <c r="A538" s="81"/>
    </row>
    <row r="539" spans="1:1" ht="17.100000000000001" customHeight="1">
      <c r="A539" s="81"/>
    </row>
    <row r="540" spans="1:1" ht="17.100000000000001" customHeight="1">
      <c r="A540" s="81"/>
    </row>
    <row r="541" spans="1:1" ht="17.100000000000001" customHeight="1">
      <c r="A541" s="81"/>
    </row>
    <row r="542" spans="1:1" ht="17.100000000000001" customHeight="1">
      <c r="A542" s="81"/>
    </row>
    <row r="543" spans="1:1" ht="17.100000000000001" customHeight="1">
      <c r="A543" s="81"/>
    </row>
    <row r="544" spans="1:1" ht="17.100000000000001" customHeight="1">
      <c r="A544" s="81"/>
    </row>
    <row r="545" spans="1:1" ht="17.100000000000001" customHeight="1">
      <c r="A545" s="81"/>
    </row>
    <row r="546" spans="1:1" ht="17.100000000000001" customHeight="1">
      <c r="A546" s="81"/>
    </row>
    <row r="547" spans="1:1" ht="17.100000000000001" customHeight="1">
      <c r="A547" s="81"/>
    </row>
    <row r="548" spans="1:1" ht="17.100000000000001" customHeight="1">
      <c r="A548" s="81"/>
    </row>
    <row r="549" spans="1:1" ht="17.100000000000001" customHeight="1">
      <c r="A549" s="81"/>
    </row>
    <row r="550" spans="1:1" ht="17.100000000000001" customHeight="1">
      <c r="A550" s="81"/>
    </row>
    <row r="551" spans="1:1" ht="17.100000000000001" customHeight="1">
      <c r="A551" s="81"/>
    </row>
    <row r="552" spans="1:1" ht="17.100000000000001" customHeight="1">
      <c r="A552" s="81"/>
    </row>
    <row r="553" spans="1:1" ht="17.100000000000001" customHeight="1">
      <c r="A553" s="81"/>
    </row>
    <row r="554" spans="1:1" ht="17.100000000000001" customHeight="1">
      <c r="A554" s="81"/>
    </row>
    <row r="555" spans="1:1" ht="17.100000000000001" customHeight="1">
      <c r="A555" s="81"/>
    </row>
    <row r="556" spans="1:1" ht="17.100000000000001" customHeight="1">
      <c r="A556" s="81"/>
    </row>
    <row r="557" spans="1:1" ht="17.100000000000001" customHeight="1">
      <c r="A557" s="81"/>
    </row>
    <row r="558" spans="1:1" ht="17.100000000000001" customHeight="1">
      <c r="A558" s="81"/>
    </row>
    <row r="559" spans="1:1" ht="17.100000000000001" customHeight="1">
      <c r="A559" s="81"/>
    </row>
    <row r="560" spans="1:1" ht="17.100000000000001" customHeight="1">
      <c r="A560" s="81"/>
    </row>
    <row r="561" spans="1:1" ht="17.100000000000001" customHeight="1">
      <c r="A561" s="81"/>
    </row>
    <row r="562" spans="1:1" ht="17.100000000000001" customHeight="1">
      <c r="A562" s="81"/>
    </row>
    <row r="563" spans="1:1" ht="17.100000000000001" customHeight="1">
      <c r="A563" s="81"/>
    </row>
    <row r="564" spans="1:1" ht="17.100000000000001" customHeight="1">
      <c r="A564" s="81"/>
    </row>
    <row r="565" spans="1:1" ht="17.100000000000001" customHeight="1">
      <c r="A565" s="81"/>
    </row>
    <row r="566" spans="1:1" ht="17.100000000000001" customHeight="1">
      <c r="A566" s="81"/>
    </row>
    <row r="567" spans="1:1" ht="17.100000000000001" customHeight="1">
      <c r="A567" s="81"/>
    </row>
    <row r="568" spans="1:1" ht="17.100000000000001" customHeight="1">
      <c r="A568" s="81"/>
    </row>
    <row r="569" spans="1:1" ht="17.100000000000001" customHeight="1">
      <c r="A569" s="81"/>
    </row>
    <row r="570" spans="1:1" ht="17.100000000000001" customHeight="1">
      <c r="A570" s="81"/>
    </row>
    <row r="571" spans="1:1" ht="17.100000000000001" customHeight="1">
      <c r="A571" s="81"/>
    </row>
    <row r="572" spans="1:1" ht="17.100000000000001" customHeight="1">
      <c r="A572" s="81"/>
    </row>
    <row r="573" spans="1:1" ht="17.100000000000001" customHeight="1">
      <c r="A573" s="81"/>
    </row>
    <row r="574" spans="1:1" ht="17.100000000000001" customHeight="1">
      <c r="A574" s="81"/>
    </row>
    <row r="575" spans="1:1" ht="17.100000000000001" customHeight="1">
      <c r="A575" s="81"/>
    </row>
    <row r="576" spans="1:1" ht="17.100000000000001" customHeight="1">
      <c r="A576" s="81"/>
    </row>
    <row r="577" spans="1:1" ht="17.100000000000001" customHeight="1">
      <c r="A577" s="81"/>
    </row>
    <row r="578" spans="1:1" ht="17.100000000000001" customHeight="1">
      <c r="A578" s="81"/>
    </row>
    <row r="579" spans="1:1" ht="17.100000000000001" customHeight="1">
      <c r="A579" s="81"/>
    </row>
    <row r="580" spans="1:1" ht="17.100000000000001" customHeight="1">
      <c r="A580" s="81"/>
    </row>
    <row r="581" spans="1:1" ht="17.100000000000001" customHeight="1">
      <c r="A581" s="81"/>
    </row>
    <row r="582" spans="1:1" ht="17.100000000000001" customHeight="1">
      <c r="A582" s="81"/>
    </row>
    <row r="583" spans="1:1" ht="17.100000000000001" customHeight="1">
      <c r="A583" s="81"/>
    </row>
    <row r="584" spans="1:1" ht="17.100000000000001" customHeight="1">
      <c r="A584" s="81"/>
    </row>
    <row r="585" spans="1:1" ht="17.100000000000001" customHeight="1">
      <c r="A585" s="81"/>
    </row>
    <row r="586" spans="1:1" ht="17.100000000000001" customHeight="1">
      <c r="A586" s="81"/>
    </row>
    <row r="587" spans="1:1" ht="17.100000000000001" customHeight="1">
      <c r="A587" s="81"/>
    </row>
    <row r="588" spans="1:1" ht="17.100000000000001" customHeight="1">
      <c r="A588" s="81"/>
    </row>
    <row r="589" spans="1:1" ht="17.100000000000001" customHeight="1">
      <c r="A589" s="81"/>
    </row>
    <row r="590" spans="1:1" ht="17.100000000000001" customHeight="1">
      <c r="A590" s="81"/>
    </row>
    <row r="591" spans="1:1" ht="17.100000000000001" customHeight="1">
      <c r="A591" s="81"/>
    </row>
    <row r="592" spans="1:1" ht="17.100000000000001" customHeight="1">
      <c r="A592" s="81"/>
    </row>
    <row r="593" spans="1:1" ht="17.100000000000001" customHeight="1">
      <c r="A593" s="81"/>
    </row>
    <row r="594" spans="1:1" ht="17.100000000000001" customHeight="1">
      <c r="A594" s="81"/>
    </row>
    <row r="595" spans="1:1" ht="17.100000000000001" customHeight="1">
      <c r="A595" s="81"/>
    </row>
    <row r="596" spans="1:1" ht="17.100000000000001" customHeight="1">
      <c r="A596" s="81"/>
    </row>
    <row r="597" spans="1:1" ht="17.100000000000001" customHeight="1">
      <c r="A597" s="81"/>
    </row>
    <row r="598" spans="1:1" ht="17.100000000000001" customHeight="1">
      <c r="A598" s="81"/>
    </row>
    <row r="599" spans="1:1" ht="17.100000000000001" customHeight="1">
      <c r="A599" s="81"/>
    </row>
    <row r="600" spans="1:1" ht="17.100000000000001" customHeight="1">
      <c r="A600" s="81"/>
    </row>
    <row r="601" spans="1:1" ht="17.100000000000001" customHeight="1">
      <c r="A601" s="81"/>
    </row>
    <row r="602" spans="1:1" ht="17.100000000000001" customHeight="1">
      <c r="A602" s="81"/>
    </row>
    <row r="603" spans="1:1" ht="17.100000000000001" customHeight="1">
      <c r="A603" s="81"/>
    </row>
    <row r="604" spans="1:1" ht="17.100000000000001" customHeight="1">
      <c r="A604" s="81"/>
    </row>
    <row r="605" spans="1:1" ht="17.100000000000001" customHeight="1">
      <c r="A605" s="81"/>
    </row>
    <row r="606" spans="1:1" ht="17.100000000000001" customHeight="1">
      <c r="A606" s="81"/>
    </row>
    <row r="607" spans="1:1" ht="17.100000000000001" customHeight="1">
      <c r="A607" s="81"/>
    </row>
    <row r="608" spans="1:1" ht="17.100000000000001" customHeight="1">
      <c r="A608" s="81"/>
    </row>
    <row r="609" spans="1:1" ht="17.100000000000001" customHeight="1">
      <c r="A609" s="81"/>
    </row>
    <row r="610" spans="1:1" ht="17.100000000000001" customHeight="1">
      <c r="A610" s="81"/>
    </row>
    <row r="611" spans="1:1" ht="17.100000000000001" customHeight="1">
      <c r="A611" s="81"/>
    </row>
    <row r="612" spans="1:1" ht="17.100000000000001" customHeight="1">
      <c r="A612" s="81"/>
    </row>
    <row r="613" spans="1:1" ht="17.100000000000001" customHeight="1">
      <c r="A613" s="81"/>
    </row>
    <row r="614" spans="1:1" ht="17.100000000000001" customHeight="1">
      <c r="A614" s="81"/>
    </row>
    <row r="615" spans="1:1" ht="17.100000000000001" customHeight="1">
      <c r="A615" s="81"/>
    </row>
    <row r="616" spans="1:1" ht="17.100000000000001" customHeight="1">
      <c r="A616" s="81"/>
    </row>
    <row r="617" spans="1:1" ht="17.100000000000001" customHeight="1">
      <c r="A617" s="81"/>
    </row>
    <row r="618" spans="1:1" ht="17.100000000000001" customHeight="1">
      <c r="A618" s="81"/>
    </row>
    <row r="619" spans="1:1" ht="17.100000000000001" customHeight="1">
      <c r="A619" s="81"/>
    </row>
    <row r="620" spans="1:1" ht="17.100000000000001" customHeight="1">
      <c r="A620" s="81"/>
    </row>
    <row r="621" spans="1:1" ht="17.100000000000001" customHeight="1">
      <c r="A621" s="81"/>
    </row>
    <row r="622" spans="1:1" ht="17.100000000000001" customHeight="1">
      <c r="A622" s="81"/>
    </row>
    <row r="623" spans="1:1" ht="17.100000000000001" customHeight="1">
      <c r="A623" s="81"/>
    </row>
    <row r="624" spans="1:1" ht="17.100000000000001" customHeight="1">
      <c r="A624" s="81"/>
    </row>
    <row r="625" spans="1:1" ht="17.100000000000001" customHeight="1">
      <c r="A625" s="81"/>
    </row>
    <row r="626" spans="1:1" ht="17.100000000000001" customHeight="1">
      <c r="A626" s="81"/>
    </row>
    <row r="627" spans="1:1" ht="17.100000000000001" customHeight="1">
      <c r="A627" s="81"/>
    </row>
    <row r="628" spans="1:1" ht="17.100000000000001" customHeight="1">
      <c r="A628" s="81"/>
    </row>
    <row r="629" spans="1:1" ht="17.100000000000001" customHeight="1">
      <c r="A629" s="81"/>
    </row>
    <row r="630" spans="1:1" ht="17.100000000000001" customHeight="1">
      <c r="A630" s="81"/>
    </row>
    <row r="631" spans="1:1" ht="17.100000000000001" customHeight="1">
      <c r="A631" s="81"/>
    </row>
    <row r="632" spans="1:1" ht="17.100000000000001" customHeight="1">
      <c r="A632" s="81"/>
    </row>
    <row r="633" spans="1:1" ht="17.100000000000001" customHeight="1">
      <c r="A633" s="81"/>
    </row>
    <row r="634" spans="1:1" ht="17.100000000000001" customHeight="1">
      <c r="A634" s="81"/>
    </row>
    <row r="635" spans="1:1" ht="17.100000000000001" customHeight="1">
      <c r="A635" s="81"/>
    </row>
    <row r="636" spans="1:1" ht="17.100000000000001" customHeight="1">
      <c r="A636" s="81"/>
    </row>
    <row r="637" spans="1:1" ht="17.100000000000001" customHeight="1">
      <c r="A637" s="81"/>
    </row>
    <row r="638" spans="1:1" ht="17.100000000000001" customHeight="1">
      <c r="A638" s="81"/>
    </row>
    <row r="639" spans="1:1" ht="17.100000000000001" customHeight="1">
      <c r="A639" s="81"/>
    </row>
    <row r="640" spans="1:1" ht="17.100000000000001" customHeight="1">
      <c r="A640" s="81"/>
    </row>
    <row r="641" spans="1:1" ht="17.100000000000001" customHeight="1">
      <c r="A641" s="81"/>
    </row>
    <row r="642" spans="1:1" ht="17.100000000000001" customHeight="1">
      <c r="A642" s="81"/>
    </row>
    <row r="643" spans="1:1" ht="17.100000000000001" customHeight="1">
      <c r="A643" s="81"/>
    </row>
    <row r="644" spans="1:1" ht="17.100000000000001" customHeight="1">
      <c r="A644" s="81"/>
    </row>
    <row r="645" spans="1:1" ht="17.100000000000001" customHeight="1">
      <c r="A645" s="81"/>
    </row>
    <row r="646" spans="1:1" ht="17.100000000000001" customHeight="1">
      <c r="A646" s="81"/>
    </row>
    <row r="647" spans="1:1" ht="17.100000000000001" customHeight="1">
      <c r="A647" s="81"/>
    </row>
    <row r="648" spans="1:1" ht="17.100000000000001" customHeight="1">
      <c r="A648" s="81"/>
    </row>
    <row r="649" spans="1:1" ht="17.100000000000001" customHeight="1">
      <c r="A649" s="81"/>
    </row>
    <row r="650" spans="1:1" ht="17.100000000000001" customHeight="1">
      <c r="A650" s="81"/>
    </row>
    <row r="651" spans="1:1" ht="17.100000000000001" customHeight="1">
      <c r="A651" s="81"/>
    </row>
    <row r="652" spans="1:1" ht="17.100000000000001" customHeight="1">
      <c r="A652" s="81"/>
    </row>
    <row r="653" spans="1:1" ht="17.100000000000001" customHeight="1">
      <c r="A653" s="81"/>
    </row>
    <row r="654" spans="1:1" ht="17.100000000000001" customHeight="1">
      <c r="A654" s="81"/>
    </row>
    <row r="655" spans="1:1" ht="17.100000000000001" customHeight="1">
      <c r="A655" s="81"/>
    </row>
    <row r="656" spans="1:1" ht="17.100000000000001" customHeight="1">
      <c r="A656" s="81"/>
    </row>
    <row r="657" spans="1:1" ht="17.100000000000001" customHeight="1">
      <c r="A657" s="81"/>
    </row>
    <row r="658" spans="1:1" ht="17.100000000000001" customHeight="1">
      <c r="A658" s="81"/>
    </row>
    <row r="659" spans="1:1" ht="17.100000000000001" customHeight="1">
      <c r="A659" s="81"/>
    </row>
    <row r="660" spans="1:1" ht="17.100000000000001" customHeight="1">
      <c r="A660" s="81"/>
    </row>
    <row r="661" spans="1:1" ht="17.100000000000001" customHeight="1">
      <c r="A661" s="81"/>
    </row>
    <row r="662" spans="1:1" ht="17.100000000000001" customHeight="1">
      <c r="A662" s="81"/>
    </row>
    <row r="663" spans="1:1" ht="17.100000000000001" customHeight="1">
      <c r="A663" s="81"/>
    </row>
    <row r="664" spans="1:1" ht="17.100000000000001" customHeight="1">
      <c r="A664" s="81"/>
    </row>
    <row r="665" spans="1:1" ht="17.100000000000001" customHeight="1">
      <c r="A665" s="81"/>
    </row>
    <row r="666" spans="1:1" ht="17.100000000000001" customHeight="1">
      <c r="A666" s="81"/>
    </row>
    <row r="667" spans="1:1" ht="17.100000000000001" customHeight="1">
      <c r="A667" s="81"/>
    </row>
    <row r="668" spans="1:1" ht="17.100000000000001" customHeight="1">
      <c r="A668" s="81"/>
    </row>
    <row r="669" spans="1:1" ht="17.100000000000001" customHeight="1">
      <c r="A669" s="81"/>
    </row>
    <row r="670" spans="1:1" ht="17.100000000000001" customHeight="1">
      <c r="A670" s="81"/>
    </row>
    <row r="671" spans="1:1" ht="17.100000000000001" customHeight="1">
      <c r="A671" s="81"/>
    </row>
    <row r="672" spans="1:1" ht="17.100000000000001" customHeight="1">
      <c r="A672" s="81"/>
    </row>
    <row r="673" spans="1:1" ht="17.100000000000001" customHeight="1">
      <c r="A673" s="81"/>
    </row>
    <row r="674" spans="1:1" ht="17.100000000000001" customHeight="1">
      <c r="A674" s="81"/>
    </row>
    <row r="675" spans="1:1" ht="17.100000000000001" customHeight="1">
      <c r="A675" s="81"/>
    </row>
    <row r="676" spans="1:1" ht="17.100000000000001" customHeight="1">
      <c r="A676" s="81"/>
    </row>
    <row r="677" spans="1:1" ht="17.100000000000001" customHeight="1">
      <c r="A677" s="81"/>
    </row>
    <row r="678" spans="1:1" ht="17.100000000000001" customHeight="1">
      <c r="A678" s="81"/>
    </row>
    <row r="679" spans="1:1" ht="17.100000000000001" customHeight="1">
      <c r="A679" s="81"/>
    </row>
    <row r="680" spans="1:1" ht="17.100000000000001" customHeight="1">
      <c r="A680" s="81"/>
    </row>
    <row r="681" spans="1:1" ht="17.100000000000001" customHeight="1">
      <c r="A681" s="81"/>
    </row>
    <row r="682" spans="1:1" ht="17.100000000000001" customHeight="1">
      <c r="A682" s="81"/>
    </row>
    <row r="683" spans="1:1" ht="17.100000000000001" customHeight="1">
      <c r="A683" s="81"/>
    </row>
    <row r="684" spans="1:1" ht="17.100000000000001" customHeight="1">
      <c r="A684" s="81"/>
    </row>
    <row r="685" spans="1:1" ht="17.100000000000001" customHeight="1">
      <c r="A685" s="81"/>
    </row>
    <row r="686" spans="1:1" ht="17.100000000000001" customHeight="1">
      <c r="A686" s="81"/>
    </row>
    <row r="687" spans="1:1" ht="17.100000000000001" customHeight="1">
      <c r="A687" s="81"/>
    </row>
    <row r="688" spans="1:1" ht="17.100000000000001" customHeight="1">
      <c r="A688" s="81"/>
    </row>
    <row r="689" spans="1:1" ht="17.100000000000001" customHeight="1">
      <c r="A689" s="81"/>
    </row>
    <row r="690" spans="1:1" ht="17.100000000000001" customHeight="1">
      <c r="A690" s="81"/>
    </row>
    <row r="691" spans="1:1" ht="17.100000000000001" customHeight="1">
      <c r="A691" s="81"/>
    </row>
    <row r="692" spans="1:1" ht="17.100000000000001" customHeight="1">
      <c r="A692" s="81"/>
    </row>
    <row r="693" spans="1:1" ht="17.100000000000001" customHeight="1">
      <c r="A693" s="81"/>
    </row>
    <row r="694" spans="1:1" ht="17.100000000000001" customHeight="1">
      <c r="A694" s="81"/>
    </row>
    <row r="695" spans="1:1" ht="17.100000000000001" customHeight="1">
      <c r="A695" s="81"/>
    </row>
    <row r="696" spans="1:1" ht="17.100000000000001" customHeight="1">
      <c r="A696" s="81"/>
    </row>
    <row r="697" spans="1:1" ht="17.100000000000001" customHeight="1">
      <c r="A697" s="81"/>
    </row>
    <row r="698" spans="1:1" ht="17.100000000000001" customHeight="1">
      <c r="A698" s="81"/>
    </row>
    <row r="699" spans="1:1" ht="17.100000000000001" customHeight="1">
      <c r="A699" s="81"/>
    </row>
    <row r="700" spans="1:1" ht="17.100000000000001" customHeight="1">
      <c r="A700" s="81"/>
    </row>
  </sheetData>
  <autoFilter ref="A10:W208" xr:uid="{3F9856B4-8B08-4FAE-8AC3-B4ED8DCF8E09}"/>
  <mergeCells count="6">
    <mergeCell ref="A9:B9"/>
    <mergeCell ref="C9:D9"/>
    <mergeCell ref="E9:N9"/>
    <mergeCell ref="O9:P9"/>
    <mergeCell ref="Q9:T9"/>
    <mergeCell ref="U9:V9"/>
  </mergeCells>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122742-8835-4E1E-975D-DBD574A853EA}">
  <sheetPr>
    <tabColor theme="5"/>
  </sheetPr>
  <dimension ref="A2:I121"/>
  <sheetViews>
    <sheetView workbookViewId="0">
      <selection activeCell="D26" sqref="D26"/>
    </sheetView>
  </sheetViews>
  <sheetFormatPr defaultColWidth="8.88671875" defaultRowHeight="13.2"/>
  <cols>
    <col min="1" max="1" width="63.5546875" style="3" bestFit="1" customWidth="1"/>
    <col min="2" max="2" width="17.88671875" style="3" bestFit="1" customWidth="1"/>
    <col min="3" max="3" width="4.109375" style="3" customWidth="1"/>
    <col min="4" max="4" width="35" style="3" customWidth="1"/>
    <col min="5" max="5" width="17.88671875" style="3" bestFit="1" customWidth="1"/>
    <col min="6" max="6" width="10.5546875" style="3" bestFit="1" customWidth="1"/>
    <col min="7" max="7" width="13.5546875" style="3" bestFit="1" customWidth="1"/>
    <col min="8" max="8" width="39.88671875" style="3" customWidth="1"/>
    <col min="9" max="9" width="12" style="3" customWidth="1"/>
    <col min="10" max="11" width="14.5546875" style="3" bestFit="1" customWidth="1"/>
    <col min="12" max="12" width="5.44140625" style="3" bestFit="1" customWidth="1"/>
    <col min="13" max="13" width="13.5546875" style="3" bestFit="1" customWidth="1"/>
    <col min="14" max="14" width="17.88671875" style="3" bestFit="1" customWidth="1"/>
    <col min="15" max="15" width="11.5546875" style="3" bestFit="1" customWidth="1"/>
    <col min="16" max="16" width="10.5546875" style="3" bestFit="1" customWidth="1"/>
    <col min="17" max="16384" width="8.88671875" style="3"/>
  </cols>
  <sheetData>
    <row r="2" spans="1:9" ht="14.4">
      <c r="A2" s="100" t="s">
        <v>1083</v>
      </c>
      <c r="B2" s="100" t="s">
        <v>1084</v>
      </c>
      <c r="D2" s="101" t="s">
        <v>1085</v>
      </c>
      <c r="E2" s="102" t="s">
        <v>640</v>
      </c>
      <c r="F2" s="103" t="s">
        <v>1086</v>
      </c>
      <c r="H2" s="104" t="s">
        <v>1083</v>
      </c>
      <c r="I2" s="105" t="s">
        <v>1087</v>
      </c>
    </row>
    <row r="3" spans="1:9" ht="14.4">
      <c r="A3" s="106" t="s">
        <v>614</v>
      </c>
      <c r="B3" s="100">
        <v>46</v>
      </c>
      <c r="F3" s="107"/>
      <c r="H3" s="108" t="s">
        <v>617</v>
      </c>
      <c r="I3">
        <v>8</v>
      </c>
    </row>
    <row r="4" spans="1:9" ht="14.4">
      <c r="A4" s="109" t="s">
        <v>995</v>
      </c>
      <c r="B4" s="100">
        <v>1</v>
      </c>
      <c r="D4" s="3" t="s">
        <v>1088</v>
      </c>
      <c r="E4" s="3" t="s">
        <v>611</v>
      </c>
      <c r="F4" s="3">
        <v>1</v>
      </c>
      <c r="H4" s="110" t="s">
        <v>1089</v>
      </c>
      <c r="I4">
        <v>3</v>
      </c>
    </row>
    <row r="5" spans="1:9" ht="14.4">
      <c r="A5" s="109" t="s">
        <v>663</v>
      </c>
      <c r="B5" s="100">
        <v>16</v>
      </c>
      <c r="D5" s="3" t="s">
        <v>1090</v>
      </c>
      <c r="E5" s="3" t="s">
        <v>1091</v>
      </c>
      <c r="F5" s="3">
        <v>16</v>
      </c>
      <c r="H5" s="110" t="s">
        <v>1092</v>
      </c>
      <c r="I5">
        <v>3</v>
      </c>
    </row>
    <row r="6" spans="1:9" ht="14.4">
      <c r="A6" s="109" t="s">
        <v>1070</v>
      </c>
      <c r="B6" s="100">
        <v>1</v>
      </c>
      <c r="D6" s="3" t="s">
        <v>1093</v>
      </c>
      <c r="E6" s="3" t="s">
        <v>693</v>
      </c>
      <c r="F6" s="3">
        <v>1</v>
      </c>
      <c r="H6" s="110" t="s">
        <v>1094</v>
      </c>
      <c r="I6">
        <v>2</v>
      </c>
    </row>
    <row r="7" spans="1:9" ht="14.4">
      <c r="A7" s="109" t="s">
        <v>797</v>
      </c>
      <c r="B7" s="100">
        <v>3</v>
      </c>
      <c r="D7" s="3" t="s">
        <v>1092</v>
      </c>
      <c r="E7" s="3" t="s">
        <v>617</v>
      </c>
      <c r="F7" s="3">
        <v>3</v>
      </c>
      <c r="H7" s="108" t="s">
        <v>611</v>
      </c>
      <c r="I7">
        <v>66</v>
      </c>
    </row>
    <row r="8" spans="1:9" ht="14.4">
      <c r="A8" s="109" t="s">
        <v>1000</v>
      </c>
      <c r="B8" s="100">
        <v>1</v>
      </c>
      <c r="D8" s="3" t="s">
        <v>1095</v>
      </c>
      <c r="E8" s="3" t="s">
        <v>1091</v>
      </c>
      <c r="F8" s="3">
        <v>1</v>
      </c>
      <c r="H8" s="110" t="s">
        <v>1096</v>
      </c>
      <c r="I8">
        <v>11</v>
      </c>
    </row>
    <row r="9" spans="1:9" ht="14.4">
      <c r="A9" s="109" t="s">
        <v>901</v>
      </c>
      <c r="B9" s="100">
        <v>1</v>
      </c>
      <c r="D9" s="3" t="s">
        <v>1095</v>
      </c>
      <c r="E9" s="3" t="s">
        <v>1091</v>
      </c>
      <c r="F9" s="3">
        <v>1</v>
      </c>
      <c r="H9" s="110" t="s">
        <v>1097</v>
      </c>
      <c r="I9">
        <v>2</v>
      </c>
    </row>
    <row r="10" spans="1:9" ht="14.4">
      <c r="A10" s="109" t="s">
        <v>788</v>
      </c>
      <c r="B10" s="100">
        <v>2</v>
      </c>
      <c r="D10" s="3" t="s">
        <v>1095</v>
      </c>
      <c r="E10" s="3" t="s">
        <v>1091</v>
      </c>
      <c r="F10" s="3">
        <v>2</v>
      </c>
      <c r="H10" s="110" t="s">
        <v>1098</v>
      </c>
      <c r="I10">
        <v>9</v>
      </c>
    </row>
    <row r="11" spans="1:9" ht="14.4">
      <c r="A11" s="109" t="s">
        <v>736</v>
      </c>
      <c r="B11" s="100">
        <v>2</v>
      </c>
      <c r="D11" s="3" t="s">
        <v>695</v>
      </c>
      <c r="E11" s="3" t="s">
        <v>693</v>
      </c>
      <c r="F11" s="3">
        <v>2</v>
      </c>
      <c r="H11" s="110" t="s">
        <v>1099</v>
      </c>
      <c r="I11">
        <v>26</v>
      </c>
    </row>
    <row r="12" spans="1:9" ht="14.4">
      <c r="A12" s="109" t="s">
        <v>830</v>
      </c>
      <c r="B12" s="100">
        <v>1</v>
      </c>
      <c r="D12" s="3" t="s">
        <v>1100</v>
      </c>
      <c r="E12" s="3" t="s">
        <v>1091</v>
      </c>
      <c r="F12" s="3">
        <v>1</v>
      </c>
      <c r="H12" s="110" t="s">
        <v>1101</v>
      </c>
      <c r="I12">
        <v>3</v>
      </c>
    </row>
    <row r="13" spans="1:9" ht="14.4">
      <c r="A13" s="109" t="s">
        <v>665</v>
      </c>
      <c r="B13" s="100">
        <v>3</v>
      </c>
      <c r="D13" s="3" t="s">
        <v>1100</v>
      </c>
      <c r="E13" s="3" t="s">
        <v>1091</v>
      </c>
      <c r="F13" s="3">
        <v>3</v>
      </c>
      <c r="H13" s="110" t="s">
        <v>1088</v>
      </c>
      <c r="I13">
        <v>6</v>
      </c>
    </row>
    <row r="14" spans="1:9" ht="14.4">
      <c r="A14" s="109" t="s">
        <v>796</v>
      </c>
      <c r="B14" s="100">
        <v>3</v>
      </c>
      <c r="D14" s="3" t="s">
        <v>1102</v>
      </c>
      <c r="E14" s="3" t="s">
        <v>693</v>
      </c>
      <c r="F14" s="3">
        <v>3</v>
      </c>
      <c r="H14" s="110" t="s">
        <v>1103</v>
      </c>
      <c r="I14">
        <v>9</v>
      </c>
    </row>
    <row r="15" spans="1:9" ht="14.4">
      <c r="A15" s="109" t="s">
        <v>831</v>
      </c>
      <c r="B15" s="100">
        <v>1</v>
      </c>
      <c r="D15" s="3" t="s">
        <v>1104</v>
      </c>
      <c r="E15" s="3" t="s">
        <v>1091</v>
      </c>
      <c r="F15" s="3">
        <v>1</v>
      </c>
      <c r="H15" s="108" t="s">
        <v>693</v>
      </c>
      <c r="I15">
        <v>65</v>
      </c>
    </row>
    <row r="16" spans="1:9" ht="14.4">
      <c r="A16" s="109" t="s">
        <v>668</v>
      </c>
      <c r="B16" s="100">
        <v>1</v>
      </c>
      <c r="D16" s="3" t="s">
        <v>1104</v>
      </c>
      <c r="E16" s="3" t="s">
        <v>1091</v>
      </c>
      <c r="F16" s="3">
        <v>1</v>
      </c>
      <c r="H16" s="110" t="s">
        <v>1093</v>
      </c>
      <c r="I16">
        <v>3</v>
      </c>
    </row>
    <row r="17" spans="1:9" ht="14.4">
      <c r="A17" s="109" t="s">
        <v>659</v>
      </c>
      <c r="B17" s="100">
        <v>1</v>
      </c>
      <c r="D17" s="3" t="s">
        <v>1095</v>
      </c>
      <c r="E17" s="3" t="s">
        <v>1091</v>
      </c>
      <c r="F17" s="3">
        <v>1</v>
      </c>
      <c r="H17" s="110" t="s">
        <v>695</v>
      </c>
      <c r="I17">
        <v>20</v>
      </c>
    </row>
    <row r="18" spans="1:9" ht="14.4">
      <c r="A18" s="109" t="s">
        <v>712</v>
      </c>
      <c r="B18" s="100">
        <v>2</v>
      </c>
      <c r="D18" s="3" t="s">
        <v>1090</v>
      </c>
      <c r="E18" s="3" t="s">
        <v>1091</v>
      </c>
      <c r="F18" s="3">
        <v>2</v>
      </c>
      <c r="H18" s="110" t="s">
        <v>1102</v>
      </c>
      <c r="I18">
        <v>11</v>
      </c>
    </row>
    <row r="19" spans="1:9" ht="14.4">
      <c r="A19" s="109" t="s">
        <v>798</v>
      </c>
      <c r="B19" s="100">
        <v>1</v>
      </c>
      <c r="D19" s="3" t="s">
        <v>1100</v>
      </c>
      <c r="E19" s="3" t="s">
        <v>1091</v>
      </c>
      <c r="F19" s="3">
        <v>1</v>
      </c>
      <c r="H19" s="110" t="s">
        <v>1105</v>
      </c>
      <c r="I19">
        <v>15</v>
      </c>
    </row>
    <row r="20" spans="1:9" ht="14.4">
      <c r="A20" s="109" t="s">
        <v>1017</v>
      </c>
      <c r="B20" s="100">
        <v>1</v>
      </c>
      <c r="D20" s="3" t="s">
        <v>1106</v>
      </c>
      <c r="E20" s="3" t="s">
        <v>1107</v>
      </c>
      <c r="F20" s="3">
        <v>1</v>
      </c>
      <c r="H20" s="110" t="s">
        <v>1108</v>
      </c>
      <c r="I20">
        <v>7</v>
      </c>
    </row>
    <row r="21" spans="1:9" ht="14.4">
      <c r="A21" s="109" t="s">
        <v>750</v>
      </c>
      <c r="B21" s="100">
        <v>1</v>
      </c>
      <c r="D21" s="3" t="s">
        <v>1088</v>
      </c>
      <c r="E21" s="3" t="s">
        <v>611</v>
      </c>
      <c r="F21" s="3">
        <v>1</v>
      </c>
      <c r="H21" s="110" t="s">
        <v>1109</v>
      </c>
      <c r="I21">
        <v>9</v>
      </c>
    </row>
    <row r="22" spans="1:9" ht="14.4">
      <c r="A22" s="109" t="s">
        <v>851</v>
      </c>
      <c r="B22" s="100">
        <v>4</v>
      </c>
      <c r="D22" s="3" t="s">
        <v>1088</v>
      </c>
      <c r="E22" s="3" t="s">
        <v>611</v>
      </c>
      <c r="F22" s="3">
        <v>4</v>
      </c>
      <c r="H22" s="108" t="s">
        <v>1091</v>
      </c>
      <c r="I22">
        <v>41</v>
      </c>
    </row>
    <row r="23" spans="1:9" ht="14.4">
      <c r="A23" s="106" t="s">
        <v>617</v>
      </c>
      <c r="B23" s="100">
        <v>5</v>
      </c>
      <c r="F23" s="107"/>
      <c r="H23" s="110" t="s">
        <v>1090</v>
      </c>
      <c r="I23">
        <v>18</v>
      </c>
    </row>
    <row r="24" spans="1:9" ht="14.4">
      <c r="A24" s="109" t="s">
        <v>734</v>
      </c>
      <c r="B24" s="100">
        <v>1</v>
      </c>
      <c r="D24" s="3" t="s">
        <v>1089</v>
      </c>
      <c r="E24" s="3" t="s">
        <v>617</v>
      </c>
      <c r="F24" s="3">
        <v>1</v>
      </c>
      <c r="H24" s="110" t="s">
        <v>718</v>
      </c>
      <c r="I24">
        <v>6</v>
      </c>
    </row>
    <row r="25" spans="1:9" ht="14.4">
      <c r="A25" s="109" t="s">
        <v>752</v>
      </c>
      <c r="B25" s="100">
        <v>2</v>
      </c>
      <c r="D25" s="3" t="s">
        <v>1089</v>
      </c>
      <c r="E25" s="3" t="s">
        <v>617</v>
      </c>
      <c r="F25" s="3">
        <v>2</v>
      </c>
      <c r="H25" s="110" t="s">
        <v>1095</v>
      </c>
      <c r="I25">
        <v>5</v>
      </c>
    </row>
    <row r="26" spans="1:9" ht="14.4">
      <c r="A26" s="109" t="s">
        <v>748</v>
      </c>
      <c r="B26" s="100">
        <v>2</v>
      </c>
      <c r="D26" s="3" t="s">
        <v>1094</v>
      </c>
      <c r="E26" s="3" t="s">
        <v>617</v>
      </c>
      <c r="F26" s="3">
        <v>2</v>
      </c>
      <c r="H26" s="110" t="s">
        <v>1104</v>
      </c>
      <c r="I26">
        <v>2</v>
      </c>
    </row>
    <row r="27" spans="1:9" ht="14.4">
      <c r="A27" s="106" t="s">
        <v>620</v>
      </c>
      <c r="B27" s="100">
        <v>15</v>
      </c>
      <c r="F27" s="107"/>
      <c r="H27" s="110" t="s">
        <v>1100</v>
      </c>
      <c r="I27">
        <v>5</v>
      </c>
    </row>
    <row r="28" spans="1:9" ht="14.4">
      <c r="A28" s="109" t="s">
        <v>757</v>
      </c>
      <c r="B28" s="100">
        <v>6</v>
      </c>
      <c r="D28" s="3" t="s">
        <v>1110</v>
      </c>
      <c r="E28" s="3" t="s">
        <v>1107</v>
      </c>
      <c r="F28" s="3">
        <v>6</v>
      </c>
      <c r="H28" s="110" t="s">
        <v>1111</v>
      </c>
      <c r="I28">
        <v>5</v>
      </c>
    </row>
    <row r="29" spans="1:9" ht="14.4">
      <c r="A29" s="109" t="s">
        <v>778</v>
      </c>
      <c r="B29" s="100">
        <v>3</v>
      </c>
      <c r="D29" s="3" t="s">
        <v>1106</v>
      </c>
      <c r="E29" s="3" t="s">
        <v>1107</v>
      </c>
      <c r="F29" s="3">
        <v>3</v>
      </c>
      <c r="H29" s="108" t="s">
        <v>1107</v>
      </c>
      <c r="I29">
        <v>16</v>
      </c>
    </row>
    <row r="30" spans="1:9" ht="14.4">
      <c r="A30" s="109" t="s">
        <v>884</v>
      </c>
      <c r="B30" s="100">
        <v>2</v>
      </c>
      <c r="D30" s="3" t="s">
        <v>1110</v>
      </c>
      <c r="E30" s="3" t="s">
        <v>1107</v>
      </c>
      <c r="F30" s="3">
        <v>2</v>
      </c>
      <c r="H30" s="110" t="s">
        <v>1110</v>
      </c>
      <c r="I30">
        <v>8</v>
      </c>
    </row>
    <row r="31" spans="1:9" ht="14.4">
      <c r="A31" s="109" t="s">
        <v>676</v>
      </c>
      <c r="B31" s="100">
        <v>4</v>
      </c>
      <c r="D31" s="3" t="s">
        <v>1106</v>
      </c>
      <c r="E31" s="3" t="s">
        <v>1107</v>
      </c>
      <c r="F31" s="3">
        <v>4</v>
      </c>
      <c r="H31" s="110" t="s">
        <v>1106</v>
      </c>
      <c r="I31">
        <v>8</v>
      </c>
    </row>
    <row r="32" spans="1:9" ht="14.4">
      <c r="A32" s="106" t="s">
        <v>611</v>
      </c>
      <c r="B32" s="100">
        <v>75</v>
      </c>
      <c r="F32" s="107"/>
      <c r="H32"/>
      <c r="I32"/>
    </row>
    <row r="33" spans="1:9" ht="14.4">
      <c r="A33" s="109" t="s">
        <v>804</v>
      </c>
      <c r="B33" s="100">
        <v>5</v>
      </c>
      <c r="D33" s="3" t="s">
        <v>1099</v>
      </c>
      <c r="E33" s="3" t="s">
        <v>611</v>
      </c>
      <c r="F33" s="3">
        <v>5</v>
      </c>
      <c r="H33"/>
      <c r="I33"/>
    </row>
    <row r="34" spans="1:9" ht="14.4">
      <c r="A34" s="109" t="s">
        <v>647</v>
      </c>
      <c r="B34" s="100">
        <v>11</v>
      </c>
      <c r="D34" s="3" t="s">
        <v>1096</v>
      </c>
      <c r="E34" s="3" t="s">
        <v>611</v>
      </c>
      <c r="F34" s="3">
        <v>11</v>
      </c>
      <c r="H34"/>
      <c r="I34"/>
    </row>
    <row r="35" spans="1:9" ht="14.4">
      <c r="A35" s="109" t="s">
        <v>817</v>
      </c>
      <c r="B35" s="100">
        <v>6</v>
      </c>
      <c r="D35" s="3" t="s">
        <v>1099</v>
      </c>
      <c r="E35" s="3" t="s">
        <v>611</v>
      </c>
      <c r="F35" s="3">
        <v>6</v>
      </c>
      <c r="H35"/>
      <c r="I35"/>
    </row>
    <row r="36" spans="1:9" ht="14.4">
      <c r="A36" s="109" t="s">
        <v>730</v>
      </c>
      <c r="B36" s="100">
        <v>3</v>
      </c>
      <c r="D36" s="3" t="s">
        <v>1101</v>
      </c>
      <c r="E36" s="3" t="s">
        <v>611</v>
      </c>
      <c r="F36" s="3">
        <v>3</v>
      </c>
      <c r="H36"/>
      <c r="I36"/>
    </row>
    <row r="37" spans="1:9" ht="14.4">
      <c r="A37" s="109" t="s">
        <v>704</v>
      </c>
      <c r="B37" s="100">
        <v>1</v>
      </c>
      <c r="D37" s="3" t="s">
        <v>1103</v>
      </c>
      <c r="E37" s="3" t="s">
        <v>611</v>
      </c>
      <c r="F37" s="3">
        <v>1</v>
      </c>
      <c r="H37"/>
      <c r="I37"/>
    </row>
    <row r="38" spans="1:9" ht="14.4">
      <c r="A38" s="109" t="s">
        <v>792</v>
      </c>
      <c r="B38" s="100">
        <v>2</v>
      </c>
      <c r="D38" s="3" t="s">
        <v>1103</v>
      </c>
      <c r="E38" s="3" t="s">
        <v>611</v>
      </c>
      <c r="F38" s="3">
        <v>2</v>
      </c>
      <c r="H38"/>
      <c r="I38"/>
    </row>
    <row r="39" spans="1:9" ht="14.4">
      <c r="A39" s="109" t="s">
        <v>924</v>
      </c>
      <c r="B39" s="100">
        <v>2</v>
      </c>
      <c r="D39" s="3" t="s">
        <v>1109</v>
      </c>
      <c r="E39" s="3" t="s">
        <v>693</v>
      </c>
      <c r="F39" s="3">
        <v>2</v>
      </c>
      <c r="H39"/>
      <c r="I39"/>
    </row>
    <row r="40" spans="1:9" ht="14.4">
      <c r="A40" s="109" t="s">
        <v>882</v>
      </c>
      <c r="B40" s="100">
        <v>1</v>
      </c>
      <c r="D40" s="3" t="s">
        <v>1109</v>
      </c>
      <c r="E40" s="3" t="s">
        <v>693</v>
      </c>
      <c r="F40" s="3">
        <v>1</v>
      </c>
      <c r="H40"/>
      <c r="I40"/>
    </row>
    <row r="41" spans="1:9" ht="14.4">
      <c r="A41" s="109" t="s">
        <v>787</v>
      </c>
      <c r="B41" s="100">
        <v>2</v>
      </c>
      <c r="D41" s="3" t="s">
        <v>1109</v>
      </c>
      <c r="E41" s="3" t="s">
        <v>693</v>
      </c>
      <c r="F41" s="3">
        <v>2</v>
      </c>
      <c r="H41"/>
      <c r="I41"/>
    </row>
    <row r="42" spans="1:9" ht="13.8">
      <c r="A42" s="109" t="s">
        <v>846</v>
      </c>
      <c r="B42" s="100">
        <v>4</v>
      </c>
      <c r="D42" s="3" t="s">
        <v>1103</v>
      </c>
      <c r="E42" s="3" t="s">
        <v>611</v>
      </c>
      <c r="F42" s="3">
        <v>4</v>
      </c>
    </row>
    <row r="43" spans="1:9" ht="13.8">
      <c r="A43" s="109" t="s">
        <v>833</v>
      </c>
      <c r="B43" s="100">
        <v>2</v>
      </c>
      <c r="D43" s="3" t="s">
        <v>1105</v>
      </c>
      <c r="E43" s="3" t="s">
        <v>693</v>
      </c>
      <c r="F43" s="3">
        <v>2</v>
      </c>
    </row>
    <row r="44" spans="1:9" ht="13.8">
      <c r="A44" s="109" t="s">
        <v>963</v>
      </c>
      <c r="B44" s="100">
        <v>1</v>
      </c>
      <c r="D44" s="3" t="s">
        <v>1105</v>
      </c>
      <c r="E44" s="3" t="s">
        <v>693</v>
      </c>
      <c r="F44" s="3">
        <v>1</v>
      </c>
    </row>
    <row r="45" spans="1:9" ht="13.8">
      <c r="A45" s="109" t="s">
        <v>673</v>
      </c>
      <c r="B45" s="100">
        <v>3</v>
      </c>
      <c r="D45" s="3" t="s">
        <v>1105</v>
      </c>
      <c r="E45" s="3" t="s">
        <v>693</v>
      </c>
      <c r="F45" s="3">
        <v>3</v>
      </c>
    </row>
    <row r="46" spans="1:9" ht="13.8">
      <c r="A46" s="109" t="s">
        <v>709</v>
      </c>
      <c r="B46" s="100">
        <v>1</v>
      </c>
      <c r="D46" s="3" t="s">
        <v>1105</v>
      </c>
      <c r="E46" s="3" t="s">
        <v>693</v>
      </c>
      <c r="F46" s="3">
        <v>1</v>
      </c>
    </row>
    <row r="47" spans="1:9" ht="13.8">
      <c r="A47" s="109" t="s">
        <v>683</v>
      </c>
      <c r="B47" s="100">
        <v>1</v>
      </c>
      <c r="D47" s="3" t="s">
        <v>1105</v>
      </c>
      <c r="E47" s="3" t="s">
        <v>693</v>
      </c>
      <c r="F47" s="3">
        <v>1</v>
      </c>
    </row>
    <row r="48" spans="1:9" ht="13.8">
      <c r="A48" s="109" t="s">
        <v>687</v>
      </c>
      <c r="B48" s="100">
        <v>4</v>
      </c>
      <c r="D48" s="3" t="s">
        <v>1099</v>
      </c>
      <c r="E48" s="3" t="s">
        <v>611</v>
      </c>
      <c r="F48" s="3">
        <v>4</v>
      </c>
    </row>
    <row r="49" spans="1:8" ht="13.8">
      <c r="A49" s="109" t="s">
        <v>880</v>
      </c>
      <c r="B49" s="100">
        <v>5</v>
      </c>
      <c r="D49" s="3" t="s">
        <v>1105</v>
      </c>
      <c r="E49" s="3" t="s">
        <v>693</v>
      </c>
      <c r="F49" s="3">
        <v>5</v>
      </c>
    </row>
    <row r="50" spans="1:8" ht="13.8">
      <c r="A50" s="109" t="s">
        <v>707</v>
      </c>
      <c r="B50" s="100">
        <v>1</v>
      </c>
      <c r="D50" s="3" t="s">
        <v>1105</v>
      </c>
      <c r="E50" s="3" t="s">
        <v>693</v>
      </c>
      <c r="F50" s="3">
        <v>1</v>
      </c>
    </row>
    <row r="51" spans="1:8" ht="13.8">
      <c r="A51" s="109" t="s">
        <v>700</v>
      </c>
      <c r="B51" s="100">
        <v>8</v>
      </c>
      <c r="D51" s="3" t="s">
        <v>1098</v>
      </c>
      <c r="E51" s="3" t="s">
        <v>611</v>
      </c>
      <c r="F51" s="3">
        <v>8</v>
      </c>
    </row>
    <row r="52" spans="1:8" ht="13.8">
      <c r="A52" s="109" t="s">
        <v>888</v>
      </c>
      <c r="B52" s="100">
        <v>1</v>
      </c>
      <c r="D52" s="3" t="s">
        <v>1098</v>
      </c>
      <c r="E52" s="3" t="s">
        <v>611</v>
      </c>
      <c r="F52" s="3">
        <v>1</v>
      </c>
    </row>
    <row r="53" spans="1:8" ht="13.8">
      <c r="A53" s="109" t="s">
        <v>847</v>
      </c>
      <c r="B53" s="100">
        <v>1</v>
      </c>
      <c r="D53" s="3" t="s">
        <v>1097</v>
      </c>
      <c r="E53" s="3" t="s">
        <v>611</v>
      </c>
      <c r="F53" s="3">
        <v>1</v>
      </c>
    </row>
    <row r="54" spans="1:8" ht="13.8">
      <c r="A54" s="109" t="s">
        <v>681</v>
      </c>
      <c r="B54" s="100">
        <v>1</v>
      </c>
      <c r="D54" s="3" t="s">
        <v>1097</v>
      </c>
      <c r="E54" s="3" t="s">
        <v>611</v>
      </c>
      <c r="F54" s="3">
        <v>1</v>
      </c>
    </row>
    <row r="55" spans="1:8" ht="13.8">
      <c r="A55" s="109" t="s">
        <v>651</v>
      </c>
      <c r="B55" s="100">
        <v>5</v>
      </c>
      <c r="D55" s="3" t="s">
        <v>1099</v>
      </c>
      <c r="E55" s="3" t="s">
        <v>611</v>
      </c>
      <c r="F55" s="3">
        <v>5</v>
      </c>
    </row>
    <row r="56" spans="1:8" ht="13.8">
      <c r="A56" s="109" t="s">
        <v>654</v>
      </c>
      <c r="B56" s="100">
        <v>1</v>
      </c>
      <c r="D56" s="3" t="s">
        <v>1105</v>
      </c>
      <c r="E56" s="3" t="s">
        <v>693</v>
      </c>
      <c r="F56" s="3">
        <v>1</v>
      </c>
    </row>
    <row r="57" spans="1:8" ht="13.8">
      <c r="A57" s="109" t="s">
        <v>806</v>
      </c>
      <c r="B57" s="100">
        <v>3</v>
      </c>
      <c r="D57" s="3" t="s">
        <v>1103</v>
      </c>
      <c r="E57" s="3" t="s">
        <v>611</v>
      </c>
      <c r="F57" s="3">
        <v>2</v>
      </c>
    </row>
    <row r="58" spans="1:8" ht="13.8">
      <c r="A58" s="106" t="s">
        <v>693</v>
      </c>
      <c r="B58" s="100">
        <v>56</v>
      </c>
      <c r="F58" s="107"/>
    </row>
    <row r="59" spans="1:8" ht="13.8">
      <c r="A59" s="109" t="s">
        <v>755</v>
      </c>
      <c r="B59" s="100">
        <v>6</v>
      </c>
      <c r="D59" s="3" t="s">
        <v>1099</v>
      </c>
      <c r="E59" s="3" t="s">
        <v>611</v>
      </c>
      <c r="F59" s="3">
        <v>6</v>
      </c>
    </row>
    <row r="60" spans="1:8" ht="13.8">
      <c r="A60" s="109" t="s">
        <v>782</v>
      </c>
      <c r="B60" s="100">
        <v>2</v>
      </c>
      <c r="D60" s="3" t="s">
        <v>1109</v>
      </c>
      <c r="E60" s="3" t="s">
        <v>693</v>
      </c>
      <c r="F60" s="3">
        <v>2</v>
      </c>
    </row>
    <row r="61" spans="1:8" ht="13.8">
      <c r="A61" s="109" t="s">
        <v>763</v>
      </c>
      <c r="B61" s="100">
        <v>4</v>
      </c>
      <c r="D61" s="3" t="s">
        <v>1108</v>
      </c>
      <c r="E61" s="3" t="s">
        <v>693</v>
      </c>
      <c r="F61" s="3">
        <v>4</v>
      </c>
    </row>
    <row r="62" spans="1:8" ht="13.8">
      <c r="A62" s="109" t="s">
        <v>1051</v>
      </c>
      <c r="B62" s="100">
        <v>1</v>
      </c>
      <c r="D62" s="3" t="s">
        <v>1109</v>
      </c>
      <c r="E62" s="3" t="s">
        <v>693</v>
      </c>
      <c r="F62" s="3">
        <v>1</v>
      </c>
      <c r="H62" s="111"/>
    </row>
    <row r="63" spans="1:8" ht="13.8">
      <c r="A63" s="109" t="s">
        <v>958</v>
      </c>
      <c r="B63" s="100">
        <v>1</v>
      </c>
      <c r="D63" s="3" t="s">
        <v>1109</v>
      </c>
      <c r="E63" s="3" t="s">
        <v>693</v>
      </c>
      <c r="F63" s="3">
        <v>1</v>
      </c>
    </row>
    <row r="64" spans="1:8" ht="13.8">
      <c r="A64" s="109" t="s">
        <v>908</v>
      </c>
      <c r="B64" s="100">
        <v>4</v>
      </c>
      <c r="D64" s="3" t="s">
        <v>695</v>
      </c>
      <c r="E64" s="3" t="s">
        <v>693</v>
      </c>
      <c r="F64" s="3">
        <v>4</v>
      </c>
    </row>
    <row r="65" spans="1:6" ht="13.8">
      <c r="A65" s="109" t="s">
        <v>695</v>
      </c>
      <c r="B65" s="100">
        <v>14</v>
      </c>
      <c r="D65" s="3" t="s">
        <v>695</v>
      </c>
      <c r="E65" s="3" t="s">
        <v>693</v>
      </c>
      <c r="F65" s="3">
        <v>14</v>
      </c>
    </row>
    <row r="66" spans="1:6" ht="13.8">
      <c r="A66" s="109" t="s">
        <v>718</v>
      </c>
      <c r="B66" s="100">
        <v>6</v>
      </c>
      <c r="D66" s="3" t="s">
        <v>718</v>
      </c>
      <c r="E66" s="3" t="s">
        <v>1091</v>
      </c>
      <c r="F66" s="3">
        <v>6</v>
      </c>
    </row>
    <row r="67" spans="1:6" ht="13.8">
      <c r="A67" s="109" t="s">
        <v>773</v>
      </c>
      <c r="B67" s="100">
        <v>3</v>
      </c>
      <c r="D67" s="3" t="s">
        <v>1108</v>
      </c>
      <c r="E67" s="3" t="s">
        <v>693</v>
      </c>
      <c r="F67" s="3">
        <v>3</v>
      </c>
    </row>
    <row r="68" spans="1:6" ht="13.8">
      <c r="A68" s="109" t="s">
        <v>727</v>
      </c>
      <c r="B68" s="100">
        <v>5</v>
      </c>
      <c r="D68" s="3" t="s">
        <v>1111</v>
      </c>
      <c r="E68" s="3" t="s">
        <v>1091</v>
      </c>
      <c r="F68" s="3">
        <v>5</v>
      </c>
    </row>
    <row r="69" spans="1:6" ht="13.8">
      <c r="A69" s="109" t="s">
        <v>721</v>
      </c>
      <c r="B69" s="100">
        <v>8</v>
      </c>
      <c r="D69" s="3" t="s">
        <v>1102</v>
      </c>
      <c r="E69" s="3" t="s">
        <v>693</v>
      </c>
      <c r="F69" s="3">
        <v>8</v>
      </c>
    </row>
    <row r="70" spans="1:6" ht="13.8">
      <c r="A70" s="109" t="s">
        <v>905</v>
      </c>
      <c r="B70" s="100">
        <v>2</v>
      </c>
      <c r="D70" s="3" t="s">
        <v>1093</v>
      </c>
      <c r="E70" s="3" t="s">
        <v>693</v>
      </c>
      <c r="F70" s="3">
        <v>2</v>
      </c>
    </row>
    <row r="71" spans="1:6" ht="13.8">
      <c r="A71" s="106" t="s">
        <v>1112</v>
      </c>
      <c r="B71" s="100">
        <v>197</v>
      </c>
    </row>
    <row r="72" spans="1:6" ht="14.4">
      <c r="A72"/>
      <c r="B72"/>
      <c r="F72" s="112"/>
    </row>
    <row r="77" spans="1:6" ht="14.4">
      <c r="C77"/>
    </row>
    <row r="78" spans="1:6" ht="14.4">
      <c r="C78"/>
    </row>
    <row r="79" spans="1:6" ht="14.4">
      <c r="C79"/>
    </row>
    <row r="80" spans="1:6" ht="14.4">
      <c r="C80"/>
    </row>
    <row r="81" spans="3:3" ht="14.4">
      <c r="C81"/>
    </row>
    <row r="82" spans="3:3" ht="14.4">
      <c r="C82"/>
    </row>
    <row r="83" spans="3:3" ht="14.4">
      <c r="C83"/>
    </row>
    <row r="84" spans="3:3" ht="14.4">
      <c r="C84"/>
    </row>
    <row r="85" spans="3:3" ht="14.4">
      <c r="C85"/>
    </row>
    <row r="86" spans="3:3" ht="14.4">
      <c r="C86"/>
    </row>
    <row r="87" spans="3:3" ht="14.4">
      <c r="C87"/>
    </row>
    <row r="88" spans="3:3" ht="14.4">
      <c r="C88"/>
    </row>
    <row r="89" spans="3:3" ht="14.4">
      <c r="C89"/>
    </row>
    <row r="90" spans="3:3" ht="14.4">
      <c r="C90"/>
    </row>
    <row r="91" spans="3:3" ht="14.4">
      <c r="C91"/>
    </row>
    <row r="92" spans="3:3" ht="14.4">
      <c r="C92"/>
    </row>
    <row r="93" spans="3:3" ht="14.4">
      <c r="C93"/>
    </row>
    <row r="94" spans="3:3" ht="14.4">
      <c r="C94"/>
    </row>
    <row r="117" spans="1:2" ht="14.4">
      <c r="A117"/>
      <c r="B117"/>
    </row>
    <row r="118" spans="1:2" ht="14.4">
      <c r="A118"/>
      <c r="B118"/>
    </row>
    <row r="119" spans="1:2" ht="14.4">
      <c r="A119"/>
      <c r="B119"/>
    </row>
    <row r="120" spans="1:2" ht="14.4">
      <c r="A120"/>
      <c r="B120"/>
    </row>
    <row r="121" spans="1:2" ht="14.4">
      <c r="A121"/>
      <c r="B121"/>
    </row>
  </sheetData>
  <autoFilter ref="D2:F121" xr:uid="{569FC32E-E178-4BFC-80FC-95C903C4C95D}"/>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E444C20098386409B0B33FB867DB053" ma:contentTypeVersion="17" ma:contentTypeDescription="Opret et nyt dokument." ma:contentTypeScope="" ma:versionID="451e9809a5318eefce1f76a4340edf56">
  <xsd:schema xmlns:xsd="http://www.w3.org/2001/XMLSchema" xmlns:xs="http://www.w3.org/2001/XMLSchema" xmlns:p="http://schemas.microsoft.com/office/2006/metadata/properties" xmlns:ns2="acca75a8-ebc0-4c3a-9f0e-5b6a6606257b" xmlns:ns3="9f4fde4f-b347-47a3-839f-23ab9f3dcf62" targetNamespace="http://schemas.microsoft.com/office/2006/metadata/properties" ma:root="true" ma:fieldsID="0c8d7cc8ee84a4d88a3c36cf630982c4" ns2:_="" ns3:_="">
    <xsd:import namespace="acca75a8-ebc0-4c3a-9f0e-5b6a6606257b"/>
    <xsd:import namespace="9f4fde4f-b347-47a3-839f-23ab9f3dcf62"/>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ServiceAutoKeyPoints" minOccurs="0"/>
                <xsd:element ref="ns3:MediaServiceKeyPoints" minOccurs="0"/>
                <xsd:element ref="ns3:MediaServiceLocation" minOccurs="0"/>
                <xsd:element ref="ns3:MediaLengthInSeconds" minOccurs="0"/>
                <xsd:element ref="ns3:lcf76f155ced4ddcb4097134ff3c332f" minOccurs="0"/>
                <xsd:element ref="ns2:TaxCatchAll"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ca75a8-ebc0-4c3a-9f0e-5b6a6606257b" elementFormDefault="qualified">
    <xsd:import namespace="http://schemas.microsoft.com/office/2006/documentManagement/types"/>
    <xsd:import namespace="http://schemas.microsoft.com/office/infopath/2007/PartnerControls"/>
    <xsd:element name="SharedWithUsers" ma:index="8"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lt med detaljer" ma:internalName="SharedWithDetails" ma:readOnly="true">
      <xsd:simpleType>
        <xsd:restriction base="dms:Note">
          <xsd:maxLength value="255"/>
        </xsd:restriction>
      </xsd:simpleType>
    </xsd:element>
    <xsd:element name="TaxCatchAll" ma:index="23" nillable="true" ma:displayName="Taxonomy Catch All Column" ma:hidden="true" ma:list="{2ff9840b-5568-491c-8631-1b6547619924}" ma:internalName="TaxCatchAll" ma:showField="CatchAllData" ma:web="acca75a8-ebc0-4c3a-9f0e-5b6a6606257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f4fde4f-b347-47a3-839f-23ab9f3dcf62"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illedmærker" ma:readOnly="false" ma:fieldId="{5cf76f15-5ced-4ddc-b409-7134ff3c332f}" ma:taxonomyMulti="true" ma:sspId="b2102423-6c9a-45d0-aa71-0069027da28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dhol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cca75a8-ebc0-4c3a-9f0e-5b6a6606257b" xsi:nil="true"/>
    <lcf76f155ced4ddcb4097134ff3c332f xmlns="9f4fde4f-b347-47a3-839f-23ab9f3dcf6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D573AD0-4858-4B7B-84CF-B24C6CD8FF65}"/>
</file>

<file path=customXml/itemProps2.xml><?xml version="1.0" encoding="utf-8"?>
<ds:datastoreItem xmlns:ds="http://schemas.openxmlformats.org/officeDocument/2006/customXml" ds:itemID="{10274AE9-E5B3-4B43-A741-8992BAE174A6}"/>
</file>

<file path=customXml/itemProps3.xml><?xml version="1.0" encoding="utf-8"?>
<ds:datastoreItem xmlns:ds="http://schemas.openxmlformats.org/officeDocument/2006/customXml" ds:itemID="{E571832C-5815-44CC-ADC9-FC462DED2C05}"/>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Search strategy</vt:lpstr>
      <vt:lpstr>PRISMA flowchart</vt:lpstr>
      <vt:lpstr>selection</vt:lpstr>
      <vt:lpstr>extraction</vt:lpstr>
      <vt:lpstr>clustering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Giácomo Parolin</dc:creator>
  <cp:lastModifiedBy>Giácomo Parolin</cp:lastModifiedBy>
  <dcterms:created xsi:type="dcterms:W3CDTF">2023-11-11T16:50:38Z</dcterms:created>
  <dcterms:modified xsi:type="dcterms:W3CDTF">2023-11-11T17:22:40Z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0x0101009E444C20098386409B0B33FB867DB053</vt:lpwstr>
  </property>
</Properties>
</file>