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c\Bioaktiv-Seaweed-Processing-PhD\9. Vitamin Review in Seaweeds\Vitamin C\SUBMISSION\Data for data repository\"/>
    </mc:Choice>
  </mc:AlternateContent>
  <bookViews>
    <workbookView xWindow="0" yWindow="0" windowWidth="13693" windowHeight="9530"/>
  </bookViews>
  <sheets>
    <sheet name="ReadMe" sheetId="3" r:id="rId1"/>
    <sheet name="VitC in vegetables" sheetId="1" r:id="rId2"/>
    <sheet name="RNI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/>
  <c r="C7" i="2"/>
  <c r="D7" i="2" s="1"/>
  <c r="C8" i="2"/>
  <c r="D8" i="2" s="1"/>
  <c r="C9" i="2"/>
  <c r="D9" i="2" s="1"/>
  <c r="C10" i="2"/>
  <c r="D10" i="2" s="1"/>
  <c r="C11" i="2"/>
  <c r="C12" i="2"/>
  <c r="C13" i="2"/>
  <c r="C14" i="2"/>
  <c r="C15" i="2"/>
  <c r="C16" i="2"/>
  <c r="D16" i="2" s="1"/>
  <c r="C17" i="2"/>
  <c r="C18" i="2"/>
  <c r="D18" i="2" s="1"/>
  <c r="C19" i="2"/>
  <c r="D19" i="2" s="1"/>
  <c r="C20" i="2"/>
  <c r="C21" i="2"/>
  <c r="C22" i="2"/>
  <c r="D15" i="2"/>
  <c r="D14" i="2"/>
  <c r="D13" i="2"/>
  <c r="D6" i="2"/>
  <c r="D11" i="2"/>
  <c r="D12" i="2"/>
  <c r="D17" i="2"/>
  <c r="D20" i="2"/>
  <c r="D21" i="2"/>
  <c r="D22" i="2"/>
  <c r="D5" i="2"/>
  <c r="C22" i="1"/>
  <c r="E22" i="1" s="1"/>
  <c r="C18" i="1"/>
  <c r="E18" i="1" s="1"/>
  <c r="C19" i="1"/>
  <c r="E19" i="1" s="1"/>
  <c r="C20" i="1"/>
  <c r="C21" i="1"/>
  <c r="E21" i="1" s="1"/>
  <c r="E20" i="1"/>
  <c r="C17" i="1"/>
  <c r="E17" i="1" s="1"/>
  <c r="C16" i="1" l="1"/>
  <c r="E16" i="1" s="1"/>
  <c r="E5" i="1" l="1"/>
  <c r="C15" i="1"/>
  <c r="E15" i="1"/>
  <c r="C14" i="1"/>
  <c r="E14" i="1" s="1"/>
  <c r="C7" i="1" l="1"/>
  <c r="E7" i="1" s="1"/>
  <c r="C8" i="1"/>
  <c r="E8" i="1" s="1"/>
  <c r="C9" i="1"/>
  <c r="E9" i="1" s="1"/>
  <c r="C6" i="1"/>
  <c r="E6" i="1" s="1"/>
  <c r="C11" i="1"/>
  <c r="E11" i="1" s="1"/>
  <c r="C13" i="1"/>
  <c r="E13" i="1" s="1"/>
  <c r="C10" i="1"/>
  <c r="E10" i="1" s="1"/>
  <c r="C12" i="1"/>
  <c r="E12" i="1" s="1"/>
  <c r="C5" i="1"/>
</calcChain>
</file>

<file path=xl/sharedStrings.xml><?xml version="1.0" encoding="utf-8"?>
<sst xmlns="http://schemas.openxmlformats.org/spreadsheetml/2006/main" count="62" uniqueCount="43">
  <si>
    <t>Vegetable</t>
  </si>
  <si>
    <t>[mg/g]</t>
  </si>
  <si>
    <t xml:space="preserve">Water content </t>
  </si>
  <si>
    <t>[%]</t>
  </si>
  <si>
    <t>Vitamin C content WW</t>
  </si>
  <si>
    <t>Rose hip</t>
  </si>
  <si>
    <t>Source</t>
  </si>
  <si>
    <t>https://frida.fooddata.dk/food/27?</t>
  </si>
  <si>
    <t>https://frida.fooddata.dk/food/11?</t>
  </si>
  <si>
    <t>Vitamin C in vegetables</t>
  </si>
  <si>
    <t>Strawberry</t>
  </si>
  <si>
    <t>Parsley</t>
  </si>
  <si>
    <t>Grapefruit</t>
  </si>
  <si>
    <t>https://frida.fooddata.dk/food/552?</t>
  </si>
  <si>
    <t>https://frida.fooddata.dk/food/search?q=persille</t>
  </si>
  <si>
    <t>https://frida.fooddata.dk/food/1?</t>
  </si>
  <si>
    <t>https://frida.fooddata.dk/food/4?</t>
  </si>
  <si>
    <t>Potato</t>
  </si>
  <si>
    <t>https://frida.fooddata.dk/food/50?</t>
  </si>
  <si>
    <t>Spinach</t>
  </si>
  <si>
    <t>https://frida.fooddata.dk/food/17?</t>
  </si>
  <si>
    <t>Broccoli</t>
  </si>
  <si>
    <t>https://frida.fooddata.dk/food/55?</t>
  </si>
  <si>
    <t>Peas</t>
  </si>
  <si>
    <t>Iceberg lettuce</t>
  </si>
  <si>
    <t>https://frida.fooddata.dk/food/479?</t>
  </si>
  <si>
    <t>Black currant</t>
  </si>
  <si>
    <t xml:space="preserve">Average macro algae </t>
  </si>
  <si>
    <t>mg ascorbic acid g-1 dw</t>
  </si>
  <si>
    <t>Vitamin C content DW</t>
  </si>
  <si>
    <t>[mg/100 g WW]</t>
  </si>
  <si>
    <t>[mg/g WW]</t>
  </si>
  <si>
    <t>Amount to meet the recommended daily intake</t>
  </si>
  <si>
    <t>45 mg/day</t>
  </si>
  <si>
    <t>g dw to meet RI 45 mg day-1</t>
  </si>
  <si>
    <t>g ww to meet RI 45 mg day-1</t>
  </si>
  <si>
    <t>90th percentile</t>
  </si>
  <si>
    <t>Chlorophyta</t>
  </si>
  <si>
    <t>Dictyotales</t>
  </si>
  <si>
    <t>Ectocarpales</t>
  </si>
  <si>
    <t>Fucales</t>
  </si>
  <si>
    <t>Laminariales</t>
  </si>
  <si>
    <t>Rhodophyta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</si>
</sst>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1"/>
    <xf numFmtId="2" fontId="0" fillId="0" borderId="0" xfId="0" applyNumberFormat="1"/>
    <xf numFmtId="0" fontId="3" fillId="0" borderId="0" xfId="0" applyFont="1"/>
    <xf numFmtId="0" fontId="1" fillId="0" borderId="0" xfId="0" applyFont="1" applyAlignment="1">
      <alignment wrapText="1"/>
    </xf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0" fontId="0" fillId="3" borderId="2" xfId="0" applyFont="1" applyFill="1" applyBorder="1"/>
    <xf numFmtId="0" fontId="0" fillId="0" borderId="0" xfId="0" applyBorder="1"/>
    <xf numFmtId="2" fontId="0" fillId="0" borderId="0" xfId="0" applyNumberFormat="1" applyBorder="1"/>
    <xf numFmtId="0" fontId="2" fillId="0" borderId="0" xfId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0" fillId="3" borderId="5" xfId="0" applyFont="1" applyFill="1" applyBorder="1"/>
    <xf numFmtId="0" fontId="5" fillId="0" borderId="0" xfId="0" applyFont="1"/>
    <xf numFmtId="0" fontId="0" fillId="0" borderId="5" xfId="0" applyFont="1" applyBorder="1"/>
    <xf numFmtId="0" fontId="0" fillId="3" borderId="5" xfId="0" applyFont="1" applyFill="1" applyBorder="1" applyAlignment="1">
      <alignment vertical="center" wrapText="1"/>
    </xf>
    <xf numFmtId="1" fontId="0" fillId="0" borderId="1" xfId="0" applyNumberFormat="1" applyFont="1" applyBorder="1"/>
    <xf numFmtId="1" fontId="0" fillId="3" borderId="1" xfId="0" applyNumberFormat="1" applyFont="1" applyFill="1" applyBorder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498763</xdr:colOff>
      <xdr:row>3</xdr:row>
      <xdr:rowOff>24939</xdr:rowOff>
    </xdr:from>
    <xdr:to>
      <xdr:col>7</xdr:col>
      <xdr:colOff>390698</xdr:colOff>
      <xdr:row>20</xdr:row>
      <xdr:rowOff>141316</xdr:rowOff>
    </xdr:to>
    <xdr:sp macro="" textlink="">
      <xdr:nvSpPr>
        <xdr:cNvPr id="2" name="TextBox 1"/>
        <xdr:cNvSpPr txBox="1"/>
      </xdr:nvSpPr>
      <xdr:spPr>
        <a:xfrm>
          <a:off x="498763" y="598517"/>
          <a:ext cx="4547062" cy="3366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chemeClr val="accent1">
                  <a:lumMod val="75000"/>
                </a:schemeClr>
              </a:solidFill>
            </a:rPr>
            <a:t>READ ME</a:t>
          </a:r>
        </a:p>
        <a:p>
          <a:r>
            <a:rPr lang="en-US" sz="1400"/>
            <a:t>This datasheet belongs to the publication:</a:t>
          </a:r>
        </a:p>
        <a:p>
          <a:r>
            <a:rPr lang="en-US" sz="1400" i="1"/>
            <a:t>"Vitamin C in seaweed: a review and assessment of various species in regards to quality and human consumption"</a:t>
          </a:r>
        </a:p>
        <a:p>
          <a:r>
            <a:rPr lang="en-US" sz="1400"/>
            <a:t>by the authors:</a:t>
          </a:r>
        </a:p>
        <a:p>
          <a:r>
            <a:rPr lang="en-US" sz="1400"/>
            <a:t>Cecilie</a:t>
          </a:r>
          <a:r>
            <a:rPr lang="en-US" sz="1400" baseline="0"/>
            <a:t> W. Nielsen, Turid Rustad and Susan L. Holdt</a:t>
          </a:r>
          <a:endParaRPr lang="en-US" sz="1400"/>
        </a:p>
        <a:p>
          <a:endParaRPr lang="en-US" sz="1400"/>
        </a:p>
        <a:p>
          <a:r>
            <a:rPr lang="en-US" sz="1400"/>
            <a:t>This wor</a:t>
          </a:r>
          <a:r>
            <a:rPr lang="en-US" sz="1400" baseline="0"/>
            <a:t>k book has two sheets:</a:t>
          </a:r>
        </a:p>
        <a:p>
          <a:r>
            <a:rPr lang="en-US" sz="1400" baseline="0"/>
            <a:t>1) VitC in vegetables; where a conversion of the vitamin C content in various vegetables have been converted from mg/100 g WW to mg/g DW.</a:t>
          </a:r>
        </a:p>
        <a:p>
          <a:r>
            <a:rPr lang="en-US" sz="1400" baseline="0"/>
            <a:t>2) RNI; a calculation of the amount of food product (vegetable or seaweed) needed to reach the recommended nutrient intake of vitamin C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" displayName="Table" ref="A4:F22" totalsRowShown="0" headerRowDxfId="9">
  <autoFilter ref="A4:F22"/>
  <sortState ref="A5:F13">
    <sortCondition descending="1" ref="E4:E13"/>
  </sortState>
  <tableColumns count="6">
    <tableColumn id="1" name="Vegetable"/>
    <tableColumn id="2" name="[mg/100 g WW]"/>
    <tableColumn id="3" name="[mg/g WW]">
      <calculatedColumnFormula>B5/100</calculatedColumnFormula>
    </tableColumn>
    <tableColumn id="4" name="[%]"/>
    <tableColumn id="5" name="[mg/g]" dataDxfId="8">
      <calculatedColumnFormula>C5/(1-(D5/100))</calculatedColumnFormula>
    </tableColumn>
    <tableColumn id="6" name="Source" dataCellStyle="Hyperli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D22" totalsRowShown="0" headerRowDxfId="7" headerRowBorderDxfId="6" tableBorderDxfId="5" totalsRowBorderDxfId="4">
  <autoFilter ref="A4:D22"/>
  <sortState ref="A5:D22">
    <sortCondition ref="C4:C22"/>
  </sortState>
  <tableColumns count="4">
    <tableColumn id="1" name="Vegetable" dataDxfId="3"/>
    <tableColumn id="2" name="mg ascorbic acid g-1 dw" dataDxfId="2"/>
    <tableColumn id="3" name="g dw to meet RI 45 mg day-1" dataDxfId="1">
      <calculatedColumnFormula>2000/B5</calculatedColumnFormula>
    </tableColumn>
    <tableColumn id="4" name="g ww to meet RI 45 mg day-1" dataDxfId="0">
      <calculatedColumnFormula>C5/(1-((VLOOKUP(RNI!$A5,Table[],4,FALSE)/100)))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frida.fooddata.dk/food/17?" TargetMode="External"/><Relationship Id="rId3" Type="http://schemas.openxmlformats.org/officeDocument/2006/relationships/hyperlink" Target="https://frida.fooddata.dk/food/552?" TargetMode="External"/><Relationship Id="rId7" Type="http://schemas.openxmlformats.org/officeDocument/2006/relationships/hyperlink" Target="https://frida.fooddata.dk/food/50?" TargetMode="External"/><Relationship Id="rId2" Type="http://schemas.openxmlformats.org/officeDocument/2006/relationships/hyperlink" Target="https://frida.fooddata.dk/food/11?" TargetMode="External"/><Relationship Id="rId1" Type="http://schemas.openxmlformats.org/officeDocument/2006/relationships/hyperlink" Target="https://frida.fooddata.dk/food/27?" TargetMode="External"/><Relationship Id="rId6" Type="http://schemas.openxmlformats.org/officeDocument/2006/relationships/hyperlink" Target="https://frida.fooddata.dk/food/4?" TargetMode="External"/><Relationship Id="rId5" Type="http://schemas.openxmlformats.org/officeDocument/2006/relationships/hyperlink" Target="https://frida.fooddata.dk/food/1?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s://frida.fooddata.dk/food/search?q=persille" TargetMode="External"/><Relationship Id="rId9" Type="http://schemas.openxmlformats.org/officeDocument/2006/relationships/hyperlink" Target="https://frida.fooddata.dk/food/55?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22" sqref="M22"/>
    </sheetView>
  </sheetViews>
  <sheetFormatPr defaultRowHeight="15.05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20" sqref="D20"/>
    </sheetView>
  </sheetViews>
  <sheetFormatPr defaultRowHeight="15.05" x14ac:dyDescent="0.3"/>
  <cols>
    <col min="1" max="1" width="12.77734375" customWidth="1"/>
    <col min="2" max="2" width="14.5546875" customWidth="1"/>
    <col min="3" max="5" width="12.88671875" customWidth="1"/>
  </cols>
  <sheetData>
    <row r="1" spans="1:6" ht="24.25" x14ac:dyDescent="0.45">
      <c r="A1" s="4" t="s">
        <v>9</v>
      </c>
    </row>
    <row r="3" spans="1:6" ht="30.15" x14ac:dyDescent="0.3">
      <c r="B3" s="5" t="s">
        <v>4</v>
      </c>
      <c r="D3" s="5" t="s">
        <v>2</v>
      </c>
      <c r="E3" s="5" t="s">
        <v>29</v>
      </c>
    </row>
    <row r="4" spans="1:6" x14ac:dyDescent="0.3">
      <c r="A4" s="1" t="s">
        <v>0</v>
      </c>
      <c r="B4" s="1" t="s">
        <v>30</v>
      </c>
      <c r="C4" s="1" t="s">
        <v>31</v>
      </c>
      <c r="D4" s="1" t="s">
        <v>3</v>
      </c>
      <c r="E4" s="1" t="s">
        <v>1</v>
      </c>
      <c r="F4" s="1" t="s">
        <v>6</v>
      </c>
    </row>
    <row r="5" spans="1:6" x14ac:dyDescent="0.3">
      <c r="A5" t="s">
        <v>5</v>
      </c>
      <c r="B5">
        <v>840</v>
      </c>
      <c r="C5">
        <f t="shared" ref="C5:C13" si="0">B5/100</f>
        <v>8.4</v>
      </c>
      <c r="D5">
        <v>76.900000000000006</v>
      </c>
      <c r="E5" s="3">
        <f>C5/(1-(D5/100))</f>
        <v>36.363636363636367</v>
      </c>
      <c r="F5" s="2" t="s">
        <v>7</v>
      </c>
    </row>
    <row r="6" spans="1:6" x14ac:dyDescent="0.3">
      <c r="A6" t="s">
        <v>11</v>
      </c>
      <c r="B6">
        <v>308</v>
      </c>
      <c r="C6">
        <f t="shared" si="0"/>
        <v>3.08</v>
      </c>
      <c r="D6">
        <v>85.2</v>
      </c>
      <c r="E6" s="3">
        <f t="shared" ref="E6:E13" si="1">C6/(1-(D6/100))</f>
        <v>20.810810810810807</v>
      </c>
      <c r="F6" s="2" t="s">
        <v>14</v>
      </c>
    </row>
    <row r="7" spans="1:6" x14ac:dyDescent="0.3">
      <c r="A7" t="s">
        <v>21</v>
      </c>
      <c r="B7">
        <v>112</v>
      </c>
      <c r="C7">
        <f t="shared" si="0"/>
        <v>1.1200000000000001</v>
      </c>
      <c r="D7">
        <v>88.9</v>
      </c>
      <c r="E7" s="3">
        <f t="shared" si="1"/>
        <v>10.090090090090092</v>
      </c>
      <c r="F7" s="2" t="s">
        <v>20</v>
      </c>
    </row>
    <row r="8" spans="1:6" x14ac:dyDescent="0.3">
      <c r="A8" t="s">
        <v>26</v>
      </c>
      <c r="B8">
        <v>181</v>
      </c>
      <c r="C8">
        <f t="shared" si="0"/>
        <v>1.81</v>
      </c>
      <c r="D8">
        <v>79.099999999999994</v>
      </c>
      <c r="E8" s="3">
        <f t="shared" si="1"/>
        <v>8.6602870813397104</v>
      </c>
      <c r="F8" s="2" t="s">
        <v>8</v>
      </c>
    </row>
    <row r="9" spans="1:6" x14ac:dyDescent="0.3">
      <c r="A9" t="s">
        <v>10</v>
      </c>
      <c r="B9">
        <v>66.7</v>
      </c>
      <c r="C9">
        <f t="shared" si="0"/>
        <v>0.66700000000000004</v>
      </c>
      <c r="D9">
        <v>90</v>
      </c>
      <c r="E9" s="3">
        <f t="shared" si="1"/>
        <v>6.6700000000000017</v>
      </c>
      <c r="F9" s="2" t="s">
        <v>15</v>
      </c>
    </row>
    <row r="10" spans="1:6" x14ac:dyDescent="0.3">
      <c r="A10" t="s">
        <v>19</v>
      </c>
      <c r="B10">
        <v>54</v>
      </c>
      <c r="C10">
        <f t="shared" si="0"/>
        <v>0.54</v>
      </c>
      <c r="D10">
        <v>91.8</v>
      </c>
      <c r="E10" s="3">
        <f t="shared" si="1"/>
        <v>6.5853658536585309</v>
      </c>
      <c r="F10" s="2" t="s">
        <v>18</v>
      </c>
    </row>
    <row r="11" spans="1:6" x14ac:dyDescent="0.3">
      <c r="A11" t="s">
        <v>12</v>
      </c>
      <c r="B11">
        <v>47.3</v>
      </c>
      <c r="C11">
        <f t="shared" si="0"/>
        <v>0.47299999999999998</v>
      </c>
      <c r="D11">
        <v>88.4</v>
      </c>
      <c r="E11" s="3">
        <f t="shared" si="1"/>
        <v>4.0775862068965516</v>
      </c>
      <c r="F11" s="2" t="s">
        <v>13</v>
      </c>
    </row>
    <row r="12" spans="1:6" x14ac:dyDescent="0.3">
      <c r="A12" t="s">
        <v>23</v>
      </c>
      <c r="B12">
        <v>43</v>
      </c>
      <c r="C12">
        <f t="shared" si="0"/>
        <v>0.43</v>
      </c>
      <c r="D12">
        <v>79.599999999999994</v>
      </c>
      <c r="E12" s="3">
        <f t="shared" si="1"/>
        <v>2.1078431372549011</v>
      </c>
      <c r="F12" s="2" t="s">
        <v>22</v>
      </c>
    </row>
    <row r="13" spans="1:6" x14ac:dyDescent="0.3">
      <c r="A13" t="s">
        <v>17</v>
      </c>
      <c r="B13">
        <v>26.4</v>
      </c>
      <c r="C13">
        <f t="shared" si="0"/>
        <v>0.26400000000000001</v>
      </c>
      <c r="D13">
        <v>79.5</v>
      </c>
      <c r="E13" s="3">
        <f t="shared" si="1"/>
        <v>1.2878048780487807</v>
      </c>
      <c r="F13" s="2" t="s">
        <v>16</v>
      </c>
    </row>
    <row r="14" spans="1:6" x14ac:dyDescent="0.3">
      <c r="A14" t="s">
        <v>24</v>
      </c>
      <c r="B14">
        <v>5.52</v>
      </c>
      <c r="C14">
        <f>B14/100</f>
        <v>5.5199999999999999E-2</v>
      </c>
      <c r="D14">
        <v>95.3</v>
      </c>
      <c r="E14" s="3">
        <f>C14/(1-(D14/100))</f>
        <v>1.174468085106382</v>
      </c>
      <c r="F14" s="2" t="s">
        <v>25</v>
      </c>
    </row>
    <row r="15" spans="1:6" x14ac:dyDescent="0.3">
      <c r="A15" s="10" t="s">
        <v>27</v>
      </c>
      <c r="B15" s="11"/>
      <c r="C15" s="11">
        <f>B15/100</f>
        <v>0</v>
      </c>
      <c r="D15" s="11">
        <v>85</v>
      </c>
      <c r="E15" s="12">
        <f>C15/(1-(D15/100))</f>
        <v>0</v>
      </c>
      <c r="F15" s="13"/>
    </row>
    <row r="16" spans="1:6" x14ac:dyDescent="0.3">
      <c r="A16" s="18" t="s">
        <v>36</v>
      </c>
      <c r="C16">
        <f>B16/100</f>
        <v>0</v>
      </c>
      <c r="D16">
        <v>85</v>
      </c>
      <c r="E16" s="3">
        <f>C16/(1-(D16/100))</f>
        <v>0</v>
      </c>
      <c r="F16" s="2"/>
    </row>
    <row r="17" spans="1:6" x14ac:dyDescent="0.3">
      <c r="A17" s="16" t="s">
        <v>37</v>
      </c>
      <c r="C17">
        <f>B17/100</f>
        <v>0</v>
      </c>
      <c r="D17">
        <v>85</v>
      </c>
      <c r="E17" s="3">
        <f>C17/(1-(D17/100))</f>
        <v>0</v>
      </c>
      <c r="F17" s="2"/>
    </row>
    <row r="18" spans="1:6" x14ac:dyDescent="0.3">
      <c r="A18" s="16" t="s">
        <v>38</v>
      </c>
      <c r="C18">
        <f t="shared" ref="C18:C21" si="2">B18/100</f>
        <v>0</v>
      </c>
      <c r="D18">
        <v>85</v>
      </c>
      <c r="E18" s="3">
        <f t="shared" ref="E18:E21" si="3">C18/(1-(D18/100))</f>
        <v>0</v>
      </c>
      <c r="F18" s="2"/>
    </row>
    <row r="19" spans="1:6" x14ac:dyDescent="0.3">
      <c r="A19" s="16" t="s">
        <v>39</v>
      </c>
      <c r="C19">
        <f t="shared" si="2"/>
        <v>0</v>
      </c>
      <c r="D19">
        <v>85</v>
      </c>
      <c r="E19" s="3">
        <f t="shared" si="3"/>
        <v>0</v>
      </c>
      <c r="F19" s="2"/>
    </row>
    <row r="20" spans="1:6" x14ac:dyDescent="0.3">
      <c r="A20" s="16" t="s">
        <v>40</v>
      </c>
      <c r="C20">
        <f t="shared" si="2"/>
        <v>0</v>
      </c>
      <c r="D20">
        <v>85</v>
      </c>
      <c r="E20" s="3">
        <f t="shared" si="3"/>
        <v>0</v>
      </c>
      <c r="F20" s="2"/>
    </row>
    <row r="21" spans="1:6" x14ac:dyDescent="0.3">
      <c r="A21" s="16" t="s">
        <v>41</v>
      </c>
      <c r="C21" s="11">
        <f t="shared" si="2"/>
        <v>0</v>
      </c>
      <c r="D21">
        <v>85</v>
      </c>
      <c r="E21" s="12">
        <f t="shared" si="3"/>
        <v>0</v>
      </c>
      <c r="F21" s="13"/>
    </row>
    <row r="22" spans="1:6" x14ac:dyDescent="0.3">
      <c r="A22" s="19" t="s">
        <v>42</v>
      </c>
      <c r="C22">
        <f>B22/100</f>
        <v>0</v>
      </c>
      <c r="D22">
        <v>85</v>
      </c>
      <c r="E22" s="3">
        <f>C22/(1-(D22/100))</f>
        <v>0</v>
      </c>
      <c r="F22" s="2"/>
    </row>
  </sheetData>
  <hyperlinks>
    <hyperlink ref="F5" r:id="rId1"/>
    <hyperlink ref="F8" r:id="rId2"/>
    <hyperlink ref="F11" r:id="rId3"/>
    <hyperlink ref="F6" r:id="rId4"/>
    <hyperlink ref="F9" r:id="rId5"/>
    <hyperlink ref="F13" r:id="rId6"/>
    <hyperlink ref="F10" r:id="rId7"/>
    <hyperlink ref="F7" r:id="rId8"/>
    <hyperlink ref="F12" r:id="rId9"/>
  </hyperlinks>
  <pageMargins left="0.7" right="0.7" top="0.75" bottom="0.75" header="0.3" footer="0.3"/>
  <pageSetup orientation="portrait" horizontalDpi="1200" verticalDpi="1200"/>
  <tableParts count="1"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25" sqref="B25"/>
    </sheetView>
  </sheetViews>
  <sheetFormatPr defaultRowHeight="15.05" x14ac:dyDescent="0.3"/>
  <cols>
    <col min="1" max="1" width="22.77734375" customWidth="1"/>
    <col min="2" max="2" width="21.21875" customWidth="1"/>
    <col min="3" max="3" width="25.44140625" customWidth="1"/>
    <col min="4" max="4" width="25.88671875" customWidth="1"/>
  </cols>
  <sheetData>
    <row r="1" spans="1:4" ht="24.25" x14ac:dyDescent="0.45">
      <c r="A1" s="4" t="s">
        <v>32</v>
      </c>
    </row>
    <row r="3" spans="1:4" ht="18.350000000000001" x14ac:dyDescent="0.35">
      <c r="A3" s="17" t="s">
        <v>33</v>
      </c>
    </row>
    <row r="4" spans="1:4" x14ac:dyDescent="0.3">
      <c r="A4" s="14" t="s">
        <v>0</v>
      </c>
      <c r="B4" s="15" t="s">
        <v>28</v>
      </c>
      <c r="C4" s="15" t="s">
        <v>34</v>
      </c>
      <c r="D4" s="15" t="s">
        <v>35</v>
      </c>
    </row>
    <row r="5" spans="1:4" x14ac:dyDescent="0.3">
      <c r="A5" s="6" t="s">
        <v>5</v>
      </c>
      <c r="B5" s="6">
        <v>36.4</v>
      </c>
      <c r="C5" s="7">
        <f t="shared" ref="C5:C22" si="0">2000/B5</f>
        <v>54.945054945054949</v>
      </c>
      <c r="D5" s="7">
        <f>C5/(1-((VLOOKUP(RNI!$A5,Table[],4,FALSE)/100)))</f>
        <v>237.8573807145236</v>
      </c>
    </row>
    <row r="6" spans="1:4" x14ac:dyDescent="0.3">
      <c r="A6" s="8" t="s">
        <v>11</v>
      </c>
      <c r="B6" s="8">
        <v>20.8</v>
      </c>
      <c r="C6" s="9">
        <f t="shared" si="0"/>
        <v>96.153846153846146</v>
      </c>
      <c r="D6" s="9">
        <f>C6/(1-((VLOOKUP(RNI!$A6,Table[],4,FALSE)/100)))</f>
        <v>649.68814968814957</v>
      </c>
    </row>
    <row r="7" spans="1:4" x14ac:dyDescent="0.3">
      <c r="A7" s="6" t="s">
        <v>21</v>
      </c>
      <c r="B7" s="6">
        <v>10.1</v>
      </c>
      <c r="C7" s="7">
        <f t="shared" si="0"/>
        <v>198.01980198019803</v>
      </c>
      <c r="D7" s="7">
        <f>C7/(1-((VLOOKUP(RNI!$A7,Table[],4,FALSE)/100)))</f>
        <v>1783.9621800017842</v>
      </c>
    </row>
    <row r="8" spans="1:4" x14ac:dyDescent="0.3">
      <c r="A8" s="8" t="s">
        <v>26</v>
      </c>
      <c r="B8" s="8">
        <v>8.66</v>
      </c>
      <c r="C8" s="9">
        <f t="shared" si="0"/>
        <v>230.94688221709006</v>
      </c>
      <c r="D8" s="9">
        <f>C8/(1-((VLOOKUP(RNI!$A8,Table[],4,FALSE)/100)))</f>
        <v>1105.009005823397</v>
      </c>
    </row>
    <row r="9" spans="1:4" x14ac:dyDescent="0.3">
      <c r="A9" s="6" t="s">
        <v>10</v>
      </c>
      <c r="B9" s="6">
        <v>6.67</v>
      </c>
      <c r="C9" s="7">
        <f t="shared" si="0"/>
        <v>299.85007496251876</v>
      </c>
      <c r="D9" s="7">
        <f>C9/(1-((VLOOKUP(RNI!$A9,Table[],4,FALSE)/100)))</f>
        <v>2998.5007496251883</v>
      </c>
    </row>
    <row r="10" spans="1:4" x14ac:dyDescent="0.3">
      <c r="A10" s="8" t="s">
        <v>19</v>
      </c>
      <c r="B10" s="8">
        <v>6.59</v>
      </c>
      <c r="C10" s="9">
        <f t="shared" si="0"/>
        <v>303.49013657056145</v>
      </c>
      <c r="D10" s="9">
        <f>C10/(1-((VLOOKUP(RNI!$A10,Table[],4,FALSE)/100)))</f>
        <v>3701.0992264702581</v>
      </c>
    </row>
    <row r="11" spans="1:4" x14ac:dyDescent="0.3">
      <c r="A11" s="6" t="s">
        <v>12</v>
      </c>
      <c r="B11" s="6">
        <v>4.08</v>
      </c>
      <c r="C11" s="7">
        <f t="shared" si="0"/>
        <v>490.19607843137254</v>
      </c>
      <c r="D11" s="7">
        <f>C11/(1-((VLOOKUP(RNI!$A11,Table[],4,FALSE)/100)))</f>
        <v>4225.8282623394189</v>
      </c>
    </row>
    <row r="12" spans="1:4" x14ac:dyDescent="0.3">
      <c r="A12" s="8" t="s">
        <v>39</v>
      </c>
      <c r="B12" s="8">
        <v>2.54</v>
      </c>
      <c r="C12" s="9">
        <f t="shared" si="0"/>
        <v>787.40157480314963</v>
      </c>
      <c r="D12" s="20">
        <f>C12/(1-((VLOOKUP(RNI!$A12,Table[],4,FALSE)/100)))</f>
        <v>5249.3438320209971</v>
      </c>
    </row>
    <row r="13" spans="1:4" x14ac:dyDescent="0.3">
      <c r="A13" s="6" t="s">
        <v>23</v>
      </c>
      <c r="B13" s="8">
        <v>2.11</v>
      </c>
      <c r="C13" s="9">
        <f t="shared" si="0"/>
        <v>947.8672985781991</v>
      </c>
      <c r="D13" s="20">
        <f>C13/(1-((VLOOKUP(RNI!$A13,Table[],4,FALSE)/100)))</f>
        <v>4646.4083263637194</v>
      </c>
    </row>
    <row r="14" spans="1:4" x14ac:dyDescent="0.3">
      <c r="A14" s="8" t="s">
        <v>36</v>
      </c>
      <c r="B14" s="8">
        <v>2.06</v>
      </c>
      <c r="C14" s="9">
        <f t="shared" si="0"/>
        <v>970.87378640776694</v>
      </c>
      <c r="D14" s="20">
        <f>C14/(1-((VLOOKUP(RNI!$A14,Table[],4,FALSE)/100)))</f>
        <v>6472.4919093851122</v>
      </c>
    </row>
    <row r="15" spans="1:4" x14ac:dyDescent="0.3">
      <c r="A15" s="6" t="s">
        <v>17</v>
      </c>
      <c r="B15" s="6">
        <v>1.29</v>
      </c>
      <c r="C15" s="7">
        <f t="shared" si="0"/>
        <v>1550.3875968992247</v>
      </c>
      <c r="D15" s="21">
        <f>C15/(1-((VLOOKUP(RNI!$A15,Table[],4,FALSE)/100)))</f>
        <v>7562.8663263376829</v>
      </c>
    </row>
    <row r="16" spans="1:4" x14ac:dyDescent="0.3">
      <c r="A16" s="8" t="s">
        <v>24</v>
      </c>
      <c r="B16" s="8">
        <v>1.17</v>
      </c>
      <c r="C16" s="9">
        <f t="shared" si="0"/>
        <v>1709.4017094017095</v>
      </c>
      <c r="D16" s="20">
        <f>C16/(1-((VLOOKUP(RNI!$A16,Table[],4,FALSE)/100)))</f>
        <v>36370.249136206556</v>
      </c>
    </row>
    <row r="17" spans="1:4" x14ac:dyDescent="0.3">
      <c r="A17" s="6" t="s">
        <v>38</v>
      </c>
      <c r="B17" s="8">
        <v>0.997</v>
      </c>
      <c r="C17" s="9">
        <f t="shared" si="0"/>
        <v>2006.0180541624875</v>
      </c>
      <c r="D17" s="20">
        <f>C17/(1-((VLOOKUP(RNI!$A17,Table[],4,FALSE)/100)))</f>
        <v>13373.453694416581</v>
      </c>
    </row>
    <row r="18" spans="1:4" x14ac:dyDescent="0.3">
      <c r="A18" s="8" t="s">
        <v>37</v>
      </c>
      <c r="B18" s="8">
        <v>0.78100000000000003</v>
      </c>
      <c r="C18" s="9">
        <f t="shared" si="0"/>
        <v>2560.8194622279129</v>
      </c>
      <c r="D18" s="20">
        <f>C18/(1-((VLOOKUP(RNI!$A18,Table[],4,FALSE)/100)))</f>
        <v>17072.129748186082</v>
      </c>
    </row>
    <row r="19" spans="1:4" x14ac:dyDescent="0.3">
      <c r="A19" s="6" t="s">
        <v>27</v>
      </c>
      <c r="B19" s="8">
        <v>0.77300000000000002</v>
      </c>
      <c r="C19" s="9">
        <f t="shared" si="0"/>
        <v>2587.3221216041397</v>
      </c>
      <c r="D19" s="20">
        <f>C19/(1-((VLOOKUP(RNI!$A19,Table[],4,FALSE)/100)))</f>
        <v>17248.814144027594</v>
      </c>
    </row>
    <row r="20" spans="1:4" x14ac:dyDescent="0.3">
      <c r="A20" s="8" t="s">
        <v>42</v>
      </c>
      <c r="B20" s="8">
        <v>0.72</v>
      </c>
      <c r="C20" s="9">
        <f t="shared" si="0"/>
        <v>2777.7777777777778</v>
      </c>
      <c r="D20" s="20">
        <f>C20/(1-((VLOOKUP(RNI!$A20,Table[],4,FALSE)/100)))</f>
        <v>18518.518518518515</v>
      </c>
    </row>
    <row r="21" spans="1:4" x14ac:dyDescent="0.3">
      <c r="A21" s="6" t="s">
        <v>40</v>
      </c>
      <c r="B21" s="8">
        <v>0.68600000000000005</v>
      </c>
      <c r="C21" s="9">
        <f t="shared" si="0"/>
        <v>2915.4518950437314</v>
      </c>
      <c r="D21" s="20">
        <f>C21/(1-((VLOOKUP(RNI!$A21,Table[],4,FALSE)/100)))</f>
        <v>19436.345966958208</v>
      </c>
    </row>
    <row r="22" spans="1:4" x14ac:dyDescent="0.3">
      <c r="A22" s="8" t="s">
        <v>41</v>
      </c>
      <c r="B22" s="8">
        <v>0.496</v>
      </c>
      <c r="C22" s="9">
        <f t="shared" si="0"/>
        <v>4032.2580645161293</v>
      </c>
      <c r="D22" s="20">
        <f>C22/(1-((VLOOKUP(RNI!$A22,Table[],4,FALSE)/100)))</f>
        <v>26881.720430107525</v>
      </c>
    </row>
  </sheetData>
  <pageMargins left="0.7" right="0.7" top="0.75" bottom="0.75" header="0.3" footer="0.3"/>
  <pageSetup orientation="portrait" horizontalDpi="1200" verticalDpi="1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VitC in vegetables</vt:lpstr>
      <vt:lpstr>RNI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 Wirenfeldt Nielsen</dc:creator>
  <cp:lastModifiedBy>Cecilie Wirenfeldt Nielsen</cp:lastModifiedBy>
  <dcterms:created xsi:type="dcterms:W3CDTF">2020-08-28T12:12:10Z</dcterms:created>
  <dcterms:modified xsi:type="dcterms:W3CDTF">2020-12-14T07:06:41Z</dcterms:modified>
</cp:coreProperties>
</file>